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zpočet 2025 - návrh" sheetId="1" r:id="rId4"/>
    <sheet state="visible" name="Výhled 2026" sheetId="2" r:id="rId5"/>
    <sheet state="visible" name="Místní týmy" sheetId="3" r:id="rId6"/>
    <sheet state="visible" name="konstanty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">
      <text>
        <t xml:space="preserve">alespoň 3%</t>
      </text>
    </comment>
    <comment authorId="0" ref="C7">
      <text>
        <t xml:space="preserve">15000 hlasů</t>
      </text>
    </comment>
    <comment authorId="0" ref="D7">
      <text>
        <t xml:space="preserve">5000 hlasů</t>
      </text>
    </comment>
  </commentList>
</comments>
</file>

<file path=xl/sharedStrings.xml><?xml version="1.0" encoding="utf-8"?>
<sst xmlns="http://schemas.openxmlformats.org/spreadsheetml/2006/main" count="223" uniqueCount="143">
  <si>
    <t>Rozpočet 2025 - návrh</t>
  </si>
  <si>
    <t>PKS</t>
  </si>
  <si>
    <t>Příjmy</t>
  </si>
  <si>
    <t>Poznámka</t>
  </si>
  <si>
    <t>Pracovní komentář</t>
  </si>
  <si>
    <t>Členské příspěvky</t>
  </si>
  <si>
    <r>
      <rPr>
        <rFont val="Roboto Condensed"/>
        <color theme="1"/>
        <sz val="10.0"/>
      </rPr>
      <t xml:space="preserve">Odhad příjmů dle výše příspěvků z loňského roku. </t>
    </r>
    <r>
      <rPr>
        <rFont val="Roboto Condensed"/>
        <color rgb="FF1155CC"/>
        <sz val="10.0"/>
        <u/>
      </rPr>
      <t>Výše členského příspěvku</t>
    </r>
    <r>
      <rPr>
        <rFont val="Roboto Condensed"/>
        <color theme="1"/>
        <sz val="10.0"/>
      </rPr>
      <t xml:space="preserve"> 200-49 999 Kč dle rozhodnutí člena, </t>
    </r>
    <r>
      <rPr>
        <rFont val="Roboto Condensed"/>
        <color rgb="FF1155CC"/>
        <sz val="10.0"/>
        <u/>
      </rPr>
      <t>50 % patří KS</t>
    </r>
    <r>
      <rPr>
        <rFont val="Roboto Condensed"/>
        <color theme="1"/>
        <sz val="10.0"/>
      </rPr>
      <t>. Na konci roku kancelář upraví příjem dle skutečnosti.</t>
    </r>
  </si>
  <si>
    <t>k 25.9. 9200,-</t>
  </si>
  <si>
    <t>Stálý příspěvek</t>
  </si>
  <si>
    <r>
      <rPr>
        <rFont val="Roboto Condensed"/>
        <color theme="1"/>
        <sz val="10.0"/>
      </rPr>
      <t xml:space="preserve">Podíl KS na stálém příspěvku straně od státu, </t>
    </r>
    <r>
      <rPr>
        <rFont val="Roboto Condensed"/>
        <color rgb="FF1155CC"/>
        <sz val="10.0"/>
        <u/>
      </rPr>
      <t>30 % patří KS</t>
    </r>
    <r>
      <rPr>
        <rFont val="Roboto Condensed"/>
        <color theme="1"/>
        <sz val="10.0"/>
      </rPr>
      <t>.</t>
    </r>
  </si>
  <si>
    <t>Státní příspěvek na eurovolby</t>
  </si>
  <si>
    <r>
      <rPr>
        <rFont val="Roboto Condensed"/>
        <color theme="1"/>
        <sz val="10.0"/>
      </rPr>
      <t xml:space="preserve">Odhad dle příjmu v roce 2019. Státní příspěvek za hlasy do EP, dle počtu hlasů v kraji, 30 Kč hlas, </t>
    </r>
    <r>
      <rPr>
        <rFont val="Roboto Condensed"/>
        <color rgb="FF1155CC"/>
        <sz val="10.0"/>
        <u/>
      </rPr>
      <t>30% patří KS</t>
    </r>
    <r>
      <rPr>
        <rFont val="Roboto Condensed"/>
        <color theme="1"/>
        <sz val="10.0"/>
      </rPr>
      <t>. Po volbách kancelář upraví příjem dle skutečnosti.</t>
    </r>
  </si>
  <si>
    <t>Státní příspěvek pro sněmovní volby</t>
  </si>
  <si>
    <r>
      <rPr>
        <rFont val="Roboto Condensed"/>
        <color theme="1"/>
        <sz val="10.0"/>
      </rPr>
      <t xml:space="preserve">Státní příspěvek za hlasy do sněmovních voleb, 100 Kč za hlas, </t>
    </r>
    <r>
      <rPr>
        <rFont val="Roboto Condensed"/>
        <color rgb="FF1155CC"/>
        <sz val="10.0"/>
        <u/>
      </rPr>
      <t>30% patří KS, nutno mít alespoň 1,5%</t>
    </r>
  </si>
  <si>
    <t>Příspěvek na mandát poslance</t>
  </si>
  <si>
    <r>
      <rPr>
        <rFont val="Roboto Condensed"/>
        <color theme="1"/>
        <sz val="10.0"/>
      </rPr>
      <t xml:space="preserve">Státní příspěvek na mandát poslance (900 tis.), </t>
    </r>
    <r>
      <rPr>
        <rFont val="Roboto Condensed"/>
        <color rgb="FF1155CC"/>
        <sz val="10.0"/>
        <u/>
      </rPr>
      <t>50 % patří KS</t>
    </r>
    <r>
      <rPr>
        <rFont val="Roboto Condensed"/>
        <color theme="1"/>
        <sz val="10.0"/>
      </rPr>
      <t>. V roce 2021 - 2 poslanci, výpočet ovlivněn dělbou se STAN.</t>
    </r>
  </si>
  <si>
    <t>Příspěvek na mandát krajského zastupitele</t>
  </si>
  <si>
    <r>
      <rPr>
        <rFont val="Roboto Condensed"/>
        <color theme="1"/>
        <sz val="10.0"/>
      </rPr>
      <t xml:space="preserve">Státní příspěvek na mandát KZ (250 tis.), </t>
    </r>
    <r>
      <rPr>
        <rFont val="Roboto Condensed"/>
        <color rgb="FF1155CC"/>
        <sz val="10.0"/>
        <u/>
      </rPr>
      <t>80 % patří KS</t>
    </r>
    <r>
      <rPr>
        <rFont val="Roboto Condensed"/>
        <color theme="1"/>
        <sz val="10.0"/>
      </rPr>
      <t>. V roce 2020 - 9 mandátů (250*0,8*9). V roce 2024 0 mandátů</t>
    </r>
  </si>
  <si>
    <t>Příspěvek na mandát senátora</t>
  </si>
  <si>
    <r>
      <rPr>
        <rFont val="Roboto Condensed"/>
        <color theme="1"/>
        <sz val="10.0"/>
      </rPr>
      <t xml:space="preserve">Odhad dle plánovaného získání jednoho mandátu. Státní příspěvek na mandát senátora (900 tis. Kč), </t>
    </r>
    <r>
      <rPr>
        <rFont val="Roboto Condensed"/>
        <color rgb="FF1155CC"/>
        <sz val="10.0"/>
        <u/>
      </rPr>
      <t>50 % patří KS</t>
    </r>
    <r>
      <rPr>
        <rFont val="Roboto Condensed"/>
        <color theme="1"/>
        <sz val="10.0"/>
      </rPr>
      <t>. Po volbách kancelář upraví příjem dle skutečnosti (počet mandátů).</t>
    </r>
  </si>
  <si>
    <t>Podnájem Čepice</t>
  </si>
  <si>
    <t>Odhad příjmu z nájmu dle platných nájemních smluv v ČePiCi. Podnájemní smlouva s RECNROLL s.r.o. (Lukáš Doležal) na 10 000 Kč měsíčně + energie cca 4 500 Kč a Victorií na 7 000 Kč měsíčně. Peníze zasílají průběžně každý měsíc. Ukončení 1.2.2025</t>
  </si>
  <si>
    <t>Převod výsledku hospodaření</t>
  </si>
  <si>
    <r>
      <rPr>
        <rFont val="Roboto Condensed"/>
        <color theme="1"/>
        <sz val="10.0"/>
      </rPr>
      <t xml:space="preserve">Odhad výsledku z předchozího roku (saldo). Po uzavření roku nalezneme v piroplácení tak, že u rozpočtu vezme tučně uvedenou částku na řádku </t>
    </r>
    <r>
      <rPr>
        <rFont val="Roboto Condensed"/>
        <i/>
        <color theme="1"/>
        <sz val="10.0"/>
      </rPr>
      <t>Příjmy</t>
    </r>
    <r>
      <rPr>
        <rFont val="Roboto Condensed"/>
        <color theme="1"/>
        <sz val="10.0"/>
      </rPr>
      <t xml:space="preserve"> a odečteme od ní součet tučně uvedených částek na řádku </t>
    </r>
    <r>
      <rPr>
        <rFont val="Roboto Condensed"/>
        <i/>
        <color theme="1"/>
        <sz val="10.0"/>
      </rPr>
      <t>Výdaje</t>
    </r>
    <r>
      <rPr>
        <rFont val="Roboto Condensed"/>
        <color theme="1"/>
        <sz val="10.0"/>
      </rPr>
      <t xml:space="preserve"> ve sloupci </t>
    </r>
    <r>
      <rPr>
        <rFont val="Roboto Condensed"/>
        <i/>
        <color theme="1"/>
        <sz val="10.0"/>
      </rPr>
      <t>Proplaceno</t>
    </r>
    <r>
      <rPr>
        <rFont val="Roboto Condensed"/>
        <color theme="1"/>
        <sz val="10.0"/>
      </rPr>
      <t xml:space="preserve"> a</t>
    </r>
    <r>
      <rPr>
        <rFont val="Roboto Condensed"/>
        <i/>
        <color theme="1"/>
        <sz val="10.0"/>
      </rPr>
      <t xml:space="preserve"> K proplacení</t>
    </r>
    <r>
      <rPr>
        <rFont val="Roboto Condensed"/>
        <color theme="1"/>
        <sz val="10.0"/>
      </rPr>
      <t>.</t>
    </r>
  </si>
  <si>
    <t>Dary celkem</t>
  </si>
  <si>
    <r>
      <rPr>
        <rFont val="Roboto Condensed"/>
        <color rgb="FF000000"/>
        <sz val="10.0"/>
      </rPr>
      <t xml:space="preserve"> </t>
    </r>
    <r>
      <rPr>
        <rFont val="Roboto Condensed"/>
        <color rgb="FF1155CC"/>
        <sz val="10.0"/>
        <u/>
      </rPr>
      <t>Přehled darů ( zejm.Tapice)</t>
    </r>
  </si>
  <si>
    <t>Interní příjmy mimo středisko</t>
  </si>
  <si>
    <t>Příspěvek od PO na financování KoKS. PO pošle zpravidla v lednu/únoru. PO neexistuje a nemá rozpočet.</t>
  </si>
  <si>
    <t>Výdaje</t>
  </si>
  <si>
    <t>záměr</t>
  </si>
  <si>
    <t>Provozní výdaje</t>
  </si>
  <si>
    <t>Pořádání KF, akcí apod.</t>
  </si>
  <si>
    <t>Koordinátor</t>
  </si>
  <si>
    <t>15k/měs, telefony 6k, cestovné</t>
  </si>
  <si>
    <t>Mediální tým</t>
  </si>
  <si>
    <t>Správa soc. sítí</t>
  </si>
  <si>
    <t>Kampaň eurovolby</t>
  </si>
  <si>
    <t>Kampaň krajské volby</t>
  </si>
  <si>
    <t>Kampaň senátní volby</t>
  </si>
  <si>
    <t>-</t>
  </si>
  <si>
    <t>Kampaň sněmovní volby - převod centrále</t>
  </si>
  <si>
    <t>Odesíláme centrále na sněmovní volby</t>
  </si>
  <si>
    <t>položka</t>
  </si>
  <si>
    <t>Kampaň sněmovní volby - kraj</t>
  </si>
  <si>
    <t>Zůstává v kraji, neočekávané výdaje</t>
  </si>
  <si>
    <t>volební manažer/ka</t>
  </si>
  <si>
    <t>Kampaň komunální volby</t>
  </si>
  <si>
    <t>Krajský zastupitelský klub</t>
  </si>
  <si>
    <t>Rezerva předsednictva</t>
  </si>
  <si>
    <t>Místní týmy</t>
  </si>
  <si>
    <t>Na místní týmy jde 200 tis. Kč +2x1000/měs. na propagaci</t>
  </si>
  <si>
    <t>MS Českobudějovicko</t>
  </si>
  <si>
    <t>Peníze dle kritérií (výdaje Čepice jdou z tohoto záměru)</t>
  </si>
  <si>
    <t>MS Tábor</t>
  </si>
  <si>
    <t>Peníze dle kritérií (+12k na propagaci) + dary na Tapici, výdaje Tapice se platí z tohoto záměru</t>
  </si>
  <si>
    <t>MS Písecko</t>
  </si>
  <si>
    <t>Peníze dle kritérií.</t>
  </si>
  <si>
    <t>MS Strakonicko</t>
  </si>
  <si>
    <t>Peníze dle kritérií (+12k na propagaci)</t>
  </si>
  <si>
    <t>MS Třeboňsko</t>
  </si>
  <si>
    <t>MS Prachaticko</t>
  </si>
  <si>
    <t>MT Jindřichův Hradec</t>
  </si>
  <si>
    <t>MT Soběslav</t>
  </si>
  <si>
    <t>MT Suchdol nad Lužnicí</t>
  </si>
  <si>
    <t>MT Kardašova Řečice</t>
  </si>
  <si>
    <t>Saldo</t>
  </si>
  <si>
    <t>Střednědobý výhled 2025-2027 - návrh</t>
  </si>
  <si>
    <t>Rozpočet 2025</t>
  </si>
  <si>
    <t>Výhled 2026 opt.</t>
  </si>
  <si>
    <t>Výhled 2026 pes.</t>
  </si>
  <si>
    <t>sněmovna</t>
  </si>
  <si>
    <t>kom, Pha, sen</t>
  </si>
  <si>
    <t>ZDE MŮŽETE MODELOVAT ROZPOČET DLE POČTU MANDÁTŮ - ZADEJTE ČÍSLO</t>
  </si>
  <si>
    <t>ZZADEJ ČÍSLO</t>
  </si>
  <si>
    <t>Počet mandátů</t>
  </si>
  <si>
    <t>Počet mandátů var 2</t>
  </si>
  <si>
    <t>Příspěvek na mandát poslance (Q1-Q3)</t>
  </si>
  <si>
    <t>Sněmovní volby</t>
  </si>
  <si>
    <t>Krajské volby</t>
  </si>
  <si>
    <t>Senátní volby</t>
  </si>
  <si>
    <t>(započtena rezerva z roku 2025)</t>
  </si>
  <si>
    <t>Volební manažer/ka</t>
  </si>
  <si>
    <t>Rezerva předsednictva (komunál 2026)</t>
  </si>
  <si>
    <t>Vázané prostředky</t>
  </si>
  <si>
    <t>Jistota Čepice</t>
  </si>
  <si>
    <t>Jistota Tapice</t>
  </si>
  <si>
    <t>vahy</t>
  </si>
  <si>
    <t>Českobudějovicko</t>
  </si>
  <si>
    <t>body</t>
  </si>
  <si>
    <t>Tábor</t>
  </si>
  <si>
    <t>Pisek</t>
  </si>
  <si>
    <t>Strakonicko</t>
  </si>
  <si>
    <t>Třeboňsko</t>
  </si>
  <si>
    <t>Prachaticko</t>
  </si>
  <si>
    <t>Jindřichův Hradec</t>
  </si>
  <si>
    <t>Soběslav</t>
  </si>
  <si>
    <t>Suchdol nad Lužnicí</t>
  </si>
  <si>
    <t>Kardašova Řečice</t>
  </si>
  <si>
    <t>pocet clenu</t>
  </si>
  <si>
    <t>pocet regP</t>
  </si>
  <si>
    <t>počet obyvatel města</t>
  </si>
  <si>
    <t>pocet zastupitelu</t>
  </si>
  <si>
    <t>ve vedeni</t>
  </si>
  <si>
    <t>celkem bodu</t>
  </si>
  <si>
    <t>pomer</t>
  </si>
  <si>
    <t>penize (v tisících)</t>
  </si>
  <si>
    <t xml:space="preserve">celkem bodu </t>
  </si>
  <si>
    <t>k rozdeleni (v tisících):</t>
  </si>
  <si>
    <r>
      <rPr>
        <rFont val="Roboto Condensed"/>
        <color rgb="FF1F1F1F"/>
        <sz val="11.0"/>
      </rPr>
      <t xml:space="preserve">Peníze jsou rozdělovány dle kritérií: 
1. Počet členů (MS dle </t>
    </r>
    <r>
      <rPr>
        <rFont val="Roboto Condensed"/>
        <color rgb="FF1155CC"/>
        <sz val="11.0"/>
        <u/>
      </rPr>
      <t>lide.pirati</t>
    </r>
    <r>
      <rPr>
        <rFont val="Roboto Condensed"/>
        <color rgb="FF1F1F1F"/>
        <sz val="11.0"/>
      </rPr>
      <t xml:space="preserve">, u MT dopočet z KS dle místní příslušnosti).
2. Počet regP (MS dle </t>
    </r>
    <r>
      <rPr>
        <rFont val="Roboto Condensed"/>
        <color rgb="FF1155CC"/>
        <sz val="11.0"/>
        <u/>
      </rPr>
      <t>lide.pirati</t>
    </r>
    <r>
      <rPr>
        <rFont val="Roboto Condensed"/>
        <color rgb="FF1F1F1F"/>
        <sz val="11.0"/>
      </rPr>
      <t>, u MT dopočet z KS dle místní příslušnosti).
3. Počtu zastupitelů v poměru k velikosti města (počítají se pouze zastupitelé, kteří jsou členové nebo regP a kandidovali na kandidátce Pirátů nebo s podporou Pirátů).
4. Počtu zastupitelů ve vedení v poměru k velikosti města (počítají se pouze zastupitelé, kteří jsou členové nebo regP a kandidovali na kandidátce Pirátů nebo s podporou Pirátů).
5. Stav se počítá k 15.11.2024</t>
    </r>
  </si>
  <si>
    <t>TODO:</t>
  </si>
  <si>
    <t>koalicni kandidatky a jak zapocitavat na nich zvolene zastupitele</t>
  </si>
  <si>
    <t>Kritéria přerozdělení - stanovit kritéria pro rozdělení peněz mezi města na základě parametrů 
(např. velikost a typ města, počet členů/regP a jejich meziroční pokles/nárůst, počet zastupitelů, ve vedení města ano/ne, 
zapojování do kampaní, umí sehnat dary apod.) 
VYSLEDEK: koeficient, kterym se vynasobi polozka "místni tymy"</t>
  </si>
  <si>
    <r>
      <rPr>
        <rFont val="Arial"/>
        <sz val="12.0"/>
      </rPr>
      <t xml:space="preserve">prispevky </t>
    </r>
    <r>
      <rPr>
        <rFont val="Arial"/>
        <color rgb="FF1155CC"/>
        <sz val="12.0"/>
        <u/>
      </rPr>
      <t>zdroj</t>
    </r>
  </si>
  <si>
    <t>Příspěvek na mandát</t>
  </si>
  <si>
    <t>pocet mandatu</t>
  </si>
  <si>
    <r>
      <rPr>
        <rFont val="Arial"/>
        <sz val="12.0"/>
      </rPr>
      <t xml:space="preserve">Podil pro JČK dle </t>
    </r>
    <r>
      <rPr>
        <rFont val="Arial"/>
        <color rgb="FF1155CC"/>
        <sz val="12.0"/>
        <u/>
      </rPr>
      <t>ropr</t>
    </r>
  </si>
  <si>
    <t>poslanecka snemovna 2021-2025</t>
  </si>
  <si>
    <t>kraj 2020-2024</t>
  </si>
  <si>
    <t>Volby</t>
  </si>
  <si>
    <t>Pocet krajskych zastupitelu</t>
  </si>
  <si>
    <t>cepice (velke riziko vypadku prijmu!!!)</t>
  </si>
  <si>
    <t>podnajmy+energie</t>
  </si>
  <si>
    <t>najem</t>
  </si>
  <si>
    <t>10 000 platí Doležal, 7 000 Kč Victorie, 5 000 Kč my (měsíčně)</t>
  </si>
  <si>
    <t>internet</t>
  </si>
  <si>
    <t>Platíme celý my (nebo je bráno jako součást nájmu).</t>
  </si>
  <si>
    <t>pojištění</t>
  </si>
  <si>
    <t>elektrina</t>
  </si>
  <si>
    <t>Platíme něco přes 1/2 (Doležal platí méně než 1/2). Dle Tomášova výpočtu platíme ročně paušálně za 2,628 MWh a 2/3 stálého poplatku, spotřebu nad tuto hranici platí Doležal + 1/3 stálého poplatku. Za poslední rok (resp. období) spotřeba 4,5 MWh.</t>
  </si>
  <si>
    <t>plyn</t>
  </si>
  <si>
    <t>Platíme cca 2/3, (Doležal platí cca 1/3). Za poslední rok (resp. období) spotřeba 17,8 MWh.</t>
  </si>
  <si>
    <t>voda</t>
  </si>
  <si>
    <t>Platíme necelou 1/2 (Doležal platí něco málo přes 1/2). Za poslední rok spotřeba 169 m2. Průměrna spotřeba neobývané Čepice cca 5 m2 za rok.</t>
  </si>
  <si>
    <t>celkem za rok</t>
  </si>
  <si>
    <t>tapice</t>
  </si>
  <si>
    <t>dary Martin a Vašek</t>
  </si>
  <si>
    <t>voda - plati se v najmu</t>
  </si>
  <si>
    <t>Vopice</t>
  </si>
  <si>
    <t>elektrina - plati Verca</t>
  </si>
  <si>
    <t>dodavatele</t>
  </si>
  <si>
    <t>plat: Klara a Nikola</t>
  </si>
  <si>
    <t>telefon - pausal Klara a Nikola</t>
  </si>
  <si>
    <t>jana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</si>
</sst>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 ### ##0"/>
    <numFmt numFmtId="165" formatCode="0.0"/>
    <numFmt numFmtId="166" formatCode=" # ### ##0"/>
  </numFmts>
  <fonts count="43">
    <font>
      <sz val="10.0"/>
      <color rgb="FF000000"/>
      <name val="Arial"/>
      <scheme val="minor"/>
    </font>
    <font>
      <b/>
      <sz val="11.0"/>
      <color rgb="FFEA4335"/>
      <name val="Roboto Condensed"/>
    </font>
    <font>
      <b/>
      <sz val="11.0"/>
      <color theme="1"/>
      <name val="Roboto Condensed"/>
    </font>
    <font>
      <sz val="10.0"/>
      <color theme="1"/>
      <name val="Roboto Condensed"/>
    </font>
    <font>
      <color theme="1"/>
      <name val="Roboto Condensed"/>
    </font>
    <font>
      <color theme="1"/>
      <name val="Arial"/>
    </font>
    <font>
      <b/>
      <sz val="11.0"/>
      <color rgb="FFFFFFFF"/>
      <name val="Roboto Condensed"/>
    </font>
    <font>
      <b/>
      <sz val="10.0"/>
      <color theme="1"/>
      <name val="Roboto Condensed"/>
    </font>
    <font>
      <sz val="11.0"/>
      <color theme="1"/>
      <name val="Roboto Condensed"/>
    </font>
    <font>
      <u/>
      <sz val="10.0"/>
      <color theme="1"/>
      <name val="Roboto Condensed"/>
    </font>
    <font>
      <sz val="11.0"/>
      <color rgb="FF000000"/>
      <name val="Roboto Condensed"/>
    </font>
    <font>
      <sz val="10.0"/>
      <color rgb="FF000000"/>
      <name val="Roboto Condensed"/>
    </font>
    <font>
      <u/>
      <sz val="10.0"/>
      <color rgb="FF000000"/>
      <name val="Roboto Condensed"/>
    </font>
    <font>
      <sz val="10.0"/>
      <color rgb="FFFF0000"/>
      <name val="Roboto Condensed"/>
    </font>
    <font>
      <b/>
      <sz val="11.0"/>
      <color rgb="FF000000"/>
      <name val="Roboto Condensed"/>
    </font>
    <font>
      <color rgb="FF000000"/>
      <name val="Roboto Condensed"/>
    </font>
    <font>
      <color rgb="FF000000"/>
      <name val="Arial"/>
    </font>
    <font>
      <i/>
      <sz val="11.0"/>
      <color theme="1"/>
      <name val="Roboto Condensed"/>
    </font>
    <font>
      <sz val="11.0"/>
      <color rgb="FF141422"/>
      <name val="Arial"/>
    </font>
    <font>
      <sz val="10.0"/>
      <color theme="1"/>
      <name val="Arial"/>
    </font>
    <font>
      <sz val="11.0"/>
      <color rgb="FF141422"/>
      <name val="System-ui"/>
    </font>
    <font>
      <sz val="10.0"/>
      <color theme="1"/>
      <name val="Arial"/>
      <scheme val="minor"/>
    </font>
    <font>
      <sz val="11.0"/>
      <color rgb="FFFFFFFF"/>
      <name val="Roboto Condensed"/>
    </font>
    <font>
      <sz val="11.0"/>
      <color rgb="FFFF0000"/>
      <name val="Roboto Condensed"/>
    </font>
    <font>
      <sz val="11.0"/>
      <color theme="0"/>
      <name val="Roboto Condensed"/>
    </font>
    <font>
      <sz val="11.0"/>
      <color rgb="FF141422"/>
      <name val="Roboto Condensed"/>
    </font>
    <font>
      <u/>
      <sz val="11.0"/>
      <color rgb="FF0000FF"/>
      <name val="Roboto Condensed"/>
    </font>
    <font>
      <b/>
      <color theme="1"/>
      <name val="Roboto Condensed"/>
    </font>
    <font>
      <sz val="9.0"/>
      <color theme="1"/>
      <name val="Roboto Condensed"/>
    </font>
    <font>
      <sz val="9.0"/>
      <color rgb="FF7E3794"/>
      <name val="Roboto Condensed"/>
    </font>
    <font>
      <u/>
      <sz val="11.0"/>
      <color rgb="FF1F1F1F"/>
      <name val="Roboto Condensed"/>
    </font>
    <font>
      <sz val="11.0"/>
      <color rgb="FF1F1F1F"/>
      <name val="Roboto Condensed"/>
    </font>
    <font>
      <u/>
      <sz val="12.0"/>
      <color rgb="FF0000FF"/>
      <name val="Arial"/>
    </font>
    <font>
      <sz val="12.0"/>
      <color rgb="FF1F1F1F"/>
      <name val="Arial"/>
    </font>
    <font>
      <sz val="12.0"/>
      <color theme="1"/>
      <name val="Arial"/>
    </font>
    <font>
      <u/>
      <sz val="12.0"/>
      <color rgb="FF0000FF"/>
      <name val="Arial"/>
    </font>
    <font>
      <sz val="12.0"/>
      <color rgb="FF202122"/>
      <name val="Arial"/>
    </font>
    <font>
      <sz val="12.0"/>
      <color theme="1"/>
      <name val="&quot;Roboto Condensed&quot;"/>
    </font>
    <font>
      <sz val="12.0"/>
      <color rgb="FF212529"/>
      <name val="&quot;Open Sans&quot;"/>
    </font>
    <font>
      <color theme="1"/>
      <name val="Arial"/>
      <scheme val="minor"/>
    </font>
    <font>
      <u/>
      <sz val="12.0"/>
      <color rgb="FF0000FF"/>
      <name val="&quot;Roboto Condensed&quot;"/>
    </font>
    <font>
      <b/>
      <sz val="12.0"/>
      <color theme="1"/>
      <name val="&quot;Roboto Condensed&quot;"/>
    </font>
    <font>
      <b/>
      <sz val="12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6" numFmtId="0" xfId="0" applyAlignment="1" applyFill="1" applyFont="1">
      <alignment vertical="bottom"/>
    </xf>
    <xf borderId="0" fillId="2" fontId="6" numFmtId="164" xfId="0" applyAlignment="1" applyFont="1" applyNumberFormat="1">
      <alignment horizontal="right" vertical="bottom"/>
    </xf>
    <xf borderId="0" fillId="0" fontId="7" numFmtId="0" xfId="0" applyAlignment="1" applyFont="1">
      <alignment readingOrder="0" vertical="bottom"/>
    </xf>
    <xf borderId="0" fillId="3" fontId="7" numFmtId="0" xfId="0" applyAlignment="1" applyFill="1" applyFont="1">
      <alignment readingOrder="0" shrinkToFit="0" vertical="bottom" wrapText="1"/>
    </xf>
    <xf borderId="0" fillId="0" fontId="4" numFmtId="0" xfId="0" applyAlignment="1" applyFont="1">
      <alignment readingOrder="0" vertical="bottom"/>
    </xf>
    <xf borderId="0" fillId="0" fontId="8" numFmtId="0" xfId="0" applyAlignment="1" applyFont="1">
      <alignment vertical="bottom"/>
    </xf>
    <xf borderId="0" fillId="0" fontId="8" numFmtId="164" xfId="0" applyAlignment="1" applyFont="1" applyNumberFormat="1">
      <alignment horizontal="right" readingOrder="0" vertical="bottom"/>
    </xf>
    <xf borderId="0" fillId="0" fontId="3" numFmtId="0" xfId="0" applyAlignment="1" applyFont="1">
      <alignment readingOrder="0" shrinkToFit="0" vertical="bottom" wrapText="1"/>
    </xf>
    <xf borderId="0" fillId="3" fontId="3" numFmtId="0" xfId="0" applyAlignment="1" applyFont="1">
      <alignment readingOrder="0" shrinkToFit="0" vertical="bottom" wrapText="1"/>
    </xf>
    <xf borderId="0" fillId="0" fontId="8" numFmtId="164" xfId="0" applyAlignment="1" applyFont="1" applyNumberFormat="1">
      <alignment horizontal="right" vertical="bottom"/>
    </xf>
    <xf borderId="0" fillId="0" fontId="9" numFmtId="0" xfId="0" applyAlignment="1" applyFont="1">
      <alignment readingOrder="0" shrinkToFit="0" vertical="bottom" wrapText="1"/>
    </xf>
    <xf borderId="0" fillId="3" fontId="3" numFmtId="0" xfId="0" applyAlignment="1" applyFont="1">
      <alignment shrinkToFit="0" vertical="bottom" wrapText="1"/>
    </xf>
    <xf borderId="0" fillId="0" fontId="8" numFmtId="0" xfId="0" applyAlignment="1" applyFont="1">
      <alignment readingOrder="0" vertical="bottom"/>
    </xf>
    <xf borderId="0" fillId="0" fontId="10" numFmtId="164" xfId="0" applyAlignment="1" applyFont="1" applyNumberFormat="1">
      <alignment horizontal="right" readingOrder="0" vertical="bottom"/>
    </xf>
    <xf borderId="0" fillId="0" fontId="10" numFmtId="0" xfId="0" applyAlignment="1" applyFont="1">
      <alignment vertical="bottom"/>
    </xf>
    <xf borderId="0" fillId="0" fontId="11" numFmtId="0" xfId="0" applyAlignment="1" applyFont="1">
      <alignment readingOrder="0" shrinkToFit="0" vertical="bottom" wrapText="1"/>
    </xf>
    <xf borderId="0" fillId="4" fontId="8" numFmtId="0" xfId="0" applyAlignment="1" applyFill="1" applyFont="1">
      <alignment vertical="bottom"/>
    </xf>
    <xf borderId="0" fillId="0" fontId="3" numFmtId="0" xfId="0" applyAlignment="1" applyFont="1">
      <alignment readingOrder="0" shrinkToFit="0" vertical="bottom" wrapText="1"/>
    </xf>
    <xf borderId="0" fillId="3" fontId="3" numFmtId="0" xfId="0" applyAlignment="1" applyFont="1">
      <alignment readingOrder="0" shrinkToFit="0" vertical="bottom" wrapText="1"/>
    </xf>
    <xf borderId="0" fillId="0" fontId="12" numFmtId="0" xfId="0" applyAlignment="1" applyFont="1">
      <alignment readingOrder="0" shrinkToFit="0" vertical="bottom" wrapText="1"/>
    </xf>
    <xf borderId="0" fillId="3" fontId="13" numFmtId="0" xfId="0" applyAlignment="1" applyFont="1">
      <alignment readingOrder="0" shrinkToFit="0" vertical="bottom" wrapText="1"/>
    </xf>
    <xf borderId="0" fillId="0" fontId="3" numFmtId="0" xfId="0" applyAlignment="1" applyFont="1">
      <alignment shrinkToFit="0" vertical="bottom" wrapText="1"/>
    </xf>
    <xf borderId="0" fillId="0" fontId="7" numFmtId="0" xfId="0" applyAlignment="1" applyFont="1">
      <alignment readingOrder="0" shrinkToFit="0" vertical="bottom" wrapText="1"/>
    </xf>
    <xf borderId="0" fillId="0" fontId="14" numFmtId="0" xfId="0" applyAlignment="1" applyFont="1">
      <alignment readingOrder="0" vertical="bottom"/>
    </xf>
    <xf borderId="0" fillId="0" fontId="14" numFmtId="0" xfId="0" applyAlignment="1" applyFont="1">
      <alignment vertical="bottom"/>
    </xf>
    <xf borderId="0" fillId="3" fontId="11" numFmtId="0" xfId="0" applyAlignment="1" applyFont="1">
      <alignment readingOrder="0" shrinkToFit="0" vertical="bottom" wrapText="1"/>
    </xf>
    <xf borderId="0" fillId="0" fontId="15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17" numFmtId="0" xfId="0" applyAlignment="1" applyFont="1">
      <alignment readingOrder="0" vertical="bottom"/>
    </xf>
    <xf borderId="0" fillId="0" fontId="17" numFmtId="0" xfId="0" applyAlignment="1" applyFont="1">
      <alignment vertical="bottom"/>
    </xf>
    <xf borderId="0" fillId="0" fontId="8" numFmtId="165" xfId="0" applyAlignment="1" applyFont="1" applyNumberFormat="1">
      <alignment horizontal="right" readingOrder="0" vertical="bottom"/>
    </xf>
    <xf borderId="0" fillId="2" fontId="6" numFmtId="0" xfId="0" applyAlignment="1" applyFont="1">
      <alignment readingOrder="0" vertical="bottom"/>
    </xf>
    <xf borderId="0" fillId="4" fontId="18" numFmtId="0" xfId="0" applyAlignment="1" applyFont="1">
      <alignment readingOrder="0"/>
    </xf>
    <xf borderId="0" fillId="0" fontId="19" numFmtId="0" xfId="0" applyAlignment="1" applyFont="1">
      <alignment vertical="bottom"/>
    </xf>
    <xf borderId="0" fillId="4" fontId="20" numFmtId="0" xfId="0" applyFont="1"/>
    <xf borderId="0" fillId="0" fontId="21" numFmtId="0" xfId="0" applyFont="1"/>
    <xf borderId="0" fillId="2" fontId="8" numFmtId="0" xfId="0" applyAlignment="1" applyFont="1">
      <alignment vertical="bottom"/>
    </xf>
    <xf borderId="0" fillId="2" fontId="22" numFmtId="166" xfId="0" applyAlignment="1" applyFont="1" applyNumberFormat="1">
      <alignment horizontal="center" readingOrder="0" vertical="bottom"/>
    </xf>
    <xf borderId="0" fillId="0" fontId="23" numFmtId="0" xfId="0" applyAlignment="1" applyFont="1">
      <alignment readingOrder="0" vertical="bottom"/>
    </xf>
    <xf borderId="0" fillId="2" fontId="6" numFmtId="0" xfId="0" applyAlignment="1" applyFont="1">
      <alignment vertical="top"/>
    </xf>
    <xf borderId="0" fillId="2" fontId="6" numFmtId="164" xfId="0" applyAlignment="1" applyFont="1" applyNumberFormat="1">
      <alignment horizontal="right" vertical="top"/>
    </xf>
    <xf borderId="0" fillId="0" fontId="8" numFmtId="0" xfId="0" applyAlignment="1" applyFont="1">
      <alignment vertical="top"/>
    </xf>
    <xf borderId="0" fillId="0" fontId="8" numFmtId="164" xfId="0" applyAlignment="1" applyFont="1" applyNumberFormat="1">
      <alignment horizontal="right" readingOrder="0" vertical="top"/>
    </xf>
    <xf borderId="0" fillId="0" fontId="8" numFmtId="164" xfId="0" applyAlignment="1" applyFont="1" applyNumberFormat="1">
      <alignment horizontal="right" vertical="top"/>
    </xf>
    <xf borderId="0" fillId="0" fontId="8" numFmtId="0" xfId="0" applyAlignment="1" applyFont="1">
      <alignment shrinkToFit="0" vertical="bottom" wrapText="0"/>
    </xf>
    <xf borderId="0" fillId="0" fontId="23" numFmtId="0" xfId="0" applyAlignment="1" applyFont="1">
      <alignment readingOrder="0" vertical="bottom"/>
    </xf>
    <xf borderId="0" fillId="0" fontId="10" numFmtId="164" xfId="0" applyAlignment="1" applyFont="1" applyNumberFormat="1">
      <alignment horizontal="right" readingOrder="0" vertical="top"/>
    </xf>
    <xf borderId="1" fillId="2" fontId="8" numFmtId="0" xfId="0" applyAlignment="1" applyBorder="1" applyFont="1">
      <alignment readingOrder="0" vertical="bottom"/>
    </xf>
    <xf borderId="1" fillId="2" fontId="22" numFmtId="0" xfId="0" applyAlignment="1" applyBorder="1" applyFont="1">
      <alignment readingOrder="0" vertical="bottom"/>
    </xf>
    <xf borderId="0" fillId="0" fontId="8" numFmtId="0" xfId="0" applyAlignment="1" applyFont="1">
      <alignment readingOrder="0" vertical="top"/>
    </xf>
    <xf borderId="0" fillId="4" fontId="23" numFmtId="164" xfId="0" applyFont="1" applyNumberFormat="1"/>
    <xf borderId="1" fillId="2" fontId="24" numFmtId="0" xfId="0" applyAlignment="1" applyBorder="1" applyFont="1">
      <alignment readingOrder="0" vertical="bottom"/>
    </xf>
    <xf borderId="1" fillId="0" fontId="23" numFmtId="0" xfId="0" applyAlignment="1" applyBorder="1" applyFont="1">
      <alignment horizontal="center" readingOrder="0" vertical="bottom"/>
    </xf>
    <xf borderId="1" fillId="0" fontId="8" numFmtId="0" xfId="0" applyAlignment="1" applyBorder="1" applyFont="1">
      <alignment readingOrder="0" vertical="bottom"/>
    </xf>
    <xf borderId="0" fillId="0" fontId="10" numFmtId="164" xfId="0" applyAlignment="1" applyFont="1" applyNumberFormat="1">
      <alignment horizontal="right" vertical="top"/>
    </xf>
    <xf borderId="1" fillId="0" fontId="8" numFmtId="0" xfId="0" applyAlignment="1" applyBorder="1" applyFont="1">
      <alignment vertical="bottom"/>
    </xf>
    <xf borderId="0" fillId="4" fontId="8" numFmtId="0" xfId="0" applyAlignment="1" applyFont="1">
      <alignment vertical="top"/>
    </xf>
    <xf borderId="0" fillId="4" fontId="23" numFmtId="0" xfId="0" applyAlignment="1" applyFont="1">
      <alignment readingOrder="0" vertical="bottom"/>
    </xf>
    <xf borderId="0" fillId="4" fontId="4" numFmtId="0" xfId="0" applyAlignment="1" applyFont="1">
      <alignment vertical="bottom"/>
    </xf>
    <xf borderId="0" fillId="2" fontId="6" numFmtId="0" xfId="0" applyAlignment="1" applyFont="1">
      <alignment readingOrder="0" vertical="top"/>
    </xf>
    <xf borderId="0" fillId="4" fontId="22" numFmtId="0" xfId="0" applyAlignment="1" applyFont="1">
      <alignment readingOrder="0" vertical="bottom"/>
    </xf>
    <xf borderId="0" fillId="4" fontId="25" numFmtId="0" xfId="0" applyFont="1"/>
    <xf borderId="2" fillId="2" fontId="6" numFmtId="0" xfId="0" applyAlignment="1" applyBorder="1" applyFont="1">
      <alignment readingOrder="0" vertical="top"/>
    </xf>
    <xf borderId="0" fillId="4" fontId="26" numFmtId="0" xfId="0" applyAlignment="1" applyFont="1">
      <alignment readingOrder="0"/>
    </xf>
    <xf borderId="0" fillId="0" fontId="4" numFmtId="0" xfId="0" applyFont="1"/>
    <xf borderId="0" fillId="0" fontId="4" numFmtId="0" xfId="0" applyAlignment="1" applyFont="1">
      <alignment vertical="bottom"/>
    </xf>
    <xf borderId="0" fillId="5" fontId="4" numFmtId="0" xfId="0" applyAlignment="1" applyFill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right" readingOrder="0" vertical="bottom"/>
    </xf>
    <xf borderId="0" fillId="5" fontId="4" numFmtId="0" xfId="0" applyAlignment="1" applyFont="1">
      <alignment horizontal="right" vertical="bottom"/>
    </xf>
    <xf borderId="0" fillId="5" fontId="4" numFmtId="0" xfId="0" applyAlignment="1" applyFont="1">
      <alignment horizontal="right" readingOrder="0" vertical="bottom"/>
    </xf>
    <xf borderId="0" fillId="5" fontId="27" numFmtId="0" xfId="0" applyAlignment="1" applyFont="1">
      <alignment horizontal="right" vertical="bottom"/>
    </xf>
    <xf borderId="0" fillId="4" fontId="28" numFmtId="0" xfId="0" applyAlignment="1" applyFont="1">
      <alignment horizontal="right" vertical="bottom"/>
    </xf>
    <xf borderId="0" fillId="4" fontId="29" numFmtId="0" xfId="0" applyAlignment="1" applyFont="1">
      <alignment horizontal="right" vertical="bottom"/>
    </xf>
    <xf borderId="0" fillId="4" fontId="30" numFmtId="0" xfId="0" applyAlignment="1" applyFont="1">
      <alignment readingOrder="0" shrinkToFit="0" vertical="bottom" wrapText="0"/>
    </xf>
    <xf borderId="0" fillId="4" fontId="31" numFmtId="0" xfId="0" applyAlignment="1" applyFont="1">
      <alignment readingOrder="0"/>
    </xf>
    <xf borderId="0" fillId="4" fontId="31" numFmtId="0" xfId="0" applyAlignment="1" applyFont="1">
      <alignment shrinkToFit="0" vertical="bottom" wrapText="0"/>
    </xf>
    <xf borderId="0" fillId="6" fontId="32" numFmtId="0" xfId="0" applyAlignment="1" applyFill="1" applyFont="1">
      <alignment vertical="bottom"/>
    </xf>
    <xf borderId="0" fillId="6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33" numFmtId="0" xfId="0" applyAlignment="1" applyFont="1">
      <alignment vertical="bottom"/>
    </xf>
    <xf borderId="0" fillId="0" fontId="34" numFmtId="0" xfId="0" applyAlignment="1" applyFont="1">
      <alignment vertical="bottom"/>
    </xf>
    <xf borderId="0" fillId="0" fontId="35" numFmtId="0" xfId="0" applyAlignment="1" applyFont="1">
      <alignment vertical="bottom"/>
    </xf>
    <xf borderId="0" fillId="0" fontId="34" numFmtId="0" xfId="0" applyAlignment="1" applyFont="1">
      <alignment horizontal="right" vertical="bottom"/>
    </xf>
    <xf borderId="0" fillId="4" fontId="36" numFmtId="0" xfId="0" applyAlignment="1" applyFont="1">
      <alignment vertical="bottom"/>
    </xf>
    <xf borderId="0" fillId="4" fontId="34" numFmtId="0" xfId="0" applyAlignment="1" applyFont="1">
      <alignment vertical="top"/>
    </xf>
    <xf borderId="0" fillId="7" fontId="34" numFmtId="0" xfId="0" applyAlignment="1" applyFill="1" applyFont="1">
      <alignment readingOrder="0" vertical="bottom"/>
    </xf>
    <xf borderId="0" fillId="7" fontId="5" numFmtId="0" xfId="0" applyAlignment="1" applyFont="1">
      <alignment vertical="bottom"/>
    </xf>
    <xf borderId="0" fillId="0" fontId="37" numFmtId="0" xfId="0" applyAlignment="1" applyFont="1">
      <alignment readingOrder="0" vertical="top"/>
    </xf>
    <xf borderId="0" fillId="4" fontId="38" numFmtId="0" xfId="0" applyAlignment="1" applyFont="1">
      <alignment horizontal="right" vertical="bottom"/>
    </xf>
    <xf borderId="0" fillId="0" fontId="34" numFmtId="0" xfId="0" applyAlignment="1" applyFont="1">
      <alignment horizontal="right" readingOrder="0" vertical="bottom"/>
    </xf>
    <xf borderId="0" fillId="0" fontId="37" numFmtId="0" xfId="0" applyAlignment="1" applyFont="1">
      <alignment vertical="top"/>
    </xf>
    <xf borderId="0" fillId="0" fontId="39" numFmtId="0" xfId="0" applyAlignment="1" applyFont="1">
      <alignment readingOrder="0"/>
    </xf>
    <xf borderId="0" fillId="4" fontId="34" numFmtId="0" xfId="0" applyAlignment="1" applyFont="1">
      <alignment horizontal="right" readingOrder="0" vertical="bottom"/>
    </xf>
    <xf borderId="0" fillId="4" fontId="5" numFmtId="0" xfId="0" applyAlignment="1" applyFont="1">
      <alignment vertical="bottom"/>
    </xf>
    <xf borderId="0" fillId="0" fontId="40" numFmtId="0" xfId="0" applyAlignment="1" applyFont="1">
      <alignment readingOrder="0" vertical="top"/>
    </xf>
    <xf borderId="0" fillId="0" fontId="41" numFmtId="0" xfId="0" applyAlignment="1" applyFont="1">
      <alignment vertical="top"/>
    </xf>
    <xf borderId="0" fillId="4" fontId="42" numFmtId="0" xfId="0" applyAlignment="1" applyFont="1">
      <alignment horizontal="right" vertical="bottom"/>
    </xf>
    <xf borderId="0" fillId="7" fontId="34" numFmtId="0" xfId="0" applyAlignment="1" applyFont="1">
      <alignment vertical="bottom"/>
    </xf>
    <xf borderId="0" fillId="4" fontId="38" numFmtId="0" xfId="0" applyAlignment="1" applyFont="1">
      <alignment horizontal="right" readingOrder="0" vertical="bottom"/>
    </xf>
    <xf borderId="0" fillId="0" fontId="5" numFmtId="0" xfId="0" applyAlignment="1" applyFont="1">
      <alignment vertical="top"/>
    </xf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iki.pirati.cz/rules/pcp" TargetMode="External"/><Relationship Id="rId2" Type="http://schemas.openxmlformats.org/officeDocument/2006/relationships/hyperlink" Target="https://wiki.pirati.cz/rules/ropr" TargetMode="External"/><Relationship Id="rId3" Type="http://schemas.openxmlformats.org/officeDocument/2006/relationships/hyperlink" Target="https://wiki.pirati.cz/rules/ropr" TargetMode="External"/><Relationship Id="rId4" Type="http://schemas.openxmlformats.org/officeDocument/2006/relationships/hyperlink" Target="https://wiki.pirati.cz/rules/ropr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s://wiki.pirati.cz/rules/ropr" TargetMode="External"/><Relationship Id="rId6" Type="http://schemas.openxmlformats.org/officeDocument/2006/relationships/hyperlink" Target="https://wiki.pirati.cz/rules/ropr" TargetMode="External"/><Relationship Id="rId7" Type="http://schemas.openxmlformats.org/officeDocument/2006/relationships/hyperlink" Target="https://wiki.pirati.cz/rules/ropr" TargetMode="External"/><Relationship Id="rId8" Type="http://schemas.openxmlformats.org/officeDocument/2006/relationships/hyperlink" Target="https://darypiratum.cz/darci!filter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piroplaceni.pirati.cz/zadost/3/" TargetMode="External"/><Relationship Id="rId3" Type="http://schemas.openxmlformats.org/officeDocument/2006/relationships/hyperlink" Target="https://piroplaceni.pirati.cz/zadost/16627/" TargetMode="External"/><Relationship Id="rId4" Type="http://schemas.openxmlformats.org/officeDocument/2006/relationships/drawing" Target="../drawings/drawing2.xml"/><Relationship Id="rId5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lide.pirati.cz/regiony/71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cs.wikipedia.org/wiki/Financov%C3%A1n%C3%AD_politick%C3%BDch_stran_v_%C4%8Cesku" TargetMode="External"/><Relationship Id="rId2" Type="http://schemas.openxmlformats.org/officeDocument/2006/relationships/hyperlink" Target="https://wiki.pirati.cz/rules/ropr" TargetMode="External"/><Relationship Id="rId3" Type="http://schemas.openxmlformats.org/officeDocument/2006/relationships/hyperlink" Target="https://piroplaceni.pirati.cz/zadost/file/28217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74E13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9.13"/>
    <col customWidth="1" min="2" max="2" width="34.75"/>
    <col customWidth="1" min="3" max="3" width="7.0"/>
    <col customWidth="1" min="4" max="4" width="68.88"/>
    <col customWidth="1" min="5" max="5" width="63.38"/>
  </cols>
  <sheetData>
    <row r="1" ht="18.75" customHeight="1">
      <c r="A1" s="1"/>
      <c r="B1" s="1" t="s">
        <v>0</v>
      </c>
      <c r="C1" s="2" t="s">
        <v>1</v>
      </c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8.75" customHeight="1">
      <c r="A2" s="6"/>
      <c r="B2" s="6" t="s">
        <v>2</v>
      </c>
      <c r="C2" s="7">
        <f>SUM(C3:C13)</f>
        <v>2202</v>
      </c>
      <c r="D2" s="8" t="s">
        <v>3</v>
      </c>
      <c r="E2" s="9" t="s">
        <v>4</v>
      </c>
      <c r="F2" s="10"/>
      <c r="G2" s="10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33.75" customHeight="1">
      <c r="A3" s="11"/>
      <c r="B3" s="11" t="s">
        <v>5</v>
      </c>
      <c r="C3" s="12">
        <v>10.0</v>
      </c>
      <c r="D3" s="13" t="s">
        <v>6</v>
      </c>
      <c r="E3" s="14" t="s">
        <v>7</v>
      </c>
      <c r="F3" s="10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1.5" customHeight="1">
      <c r="A4" s="11"/>
      <c r="B4" s="11" t="s">
        <v>8</v>
      </c>
      <c r="C4" s="15">
        <v>113.0</v>
      </c>
      <c r="D4" s="16" t="s">
        <v>9</v>
      </c>
      <c r="E4" s="17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32.25" customHeight="1">
      <c r="A5" s="11"/>
      <c r="B5" s="11" t="s">
        <v>10</v>
      </c>
      <c r="C5" s="12">
        <v>0.0</v>
      </c>
      <c r="D5" s="16" t="s">
        <v>11</v>
      </c>
      <c r="E5" s="17"/>
      <c r="F5" s="4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8.75" customHeight="1">
      <c r="A6" s="11"/>
      <c r="B6" s="11" t="s">
        <v>12</v>
      </c>
      <c r="C6" s="12">
        <v>0.0</v>
      </c>
      <c r="D6" s="16" t="s">
        <v>13</v>
      </c>
      <c r="E6" s="17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30.0" customHeight="1">
      <c r="A7" s="11"/>
      <c r="B7" s="11" t="s">
        <v>14</v>
      </c>
      <c r="C7" s="12">
        <v>446.0</v>
      </c>
      <c r="D7" s="16" t="s">
        <v>15</v>
      </c>
      <c r="E7" s="17"/>
      <c r="F7" s="4"/>
      <c r="G7" s="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33.0" customHeight="1">
      <c r="A8" s="11"/>
      <c r="B8" s="11" t="s">
        <v>16</v>
      </c>
      <c r="C8" s="12">
        <v>0.0</v>
      </c>
      <c r="D8" s="16" t="s">
        <v>17</v>
      </c>
      <c r="E8" s="17"/>
      <c r="F8" s="4"/>
      <c r="G8" s="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27.75" customHeight="1">
      <c r="A9" s="18"/>
      <c r="B9" s="18" t="s">
        <v>18</v>
      </c>
      <c r="C9" s="19">
        <v>0.0</v>
      </c>
      <c r="D9" s="16" t="s">
        <v>19</v>
      </c>
      <c r="E9" s="14"/>
      <c r="F9" s="4"/>
      <c r="G9" s="4"/>
      <c r="H9" s="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39.0" customHeight="1">
      <c r="A10" s="20"/>
      <c r="B10" s="20" t="s">
        <v>20</v>
      </c>
      <c r="C10" s="19">
        <v>22.0</v>
      </c>
      <c r="D10" s="21" t="s">
        <v>21</v>
      </c>
      <c r="E10" s="14"/>
      <c r="F10" s="4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27.75" customHeight="1">
      <c r="A11" s="22"/>
      <c r="B11" s="22" t="s">
        <v>22</v>
      </c>
      <c r="C11" s="19">
        <v>1491.0</v>
      </c>
      <c r="D11" s="23" t="s">
        <v>23</v>
      </c>
      <c r="E11" s="24"/>
      <c r="F11" s="10"/>
      <c r="G11" s="4"/>
      <c r="H11" s="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8.75" customHeight="1">
      <c r="A12" s="22"/>
      <c r="B12" s="22" t="s">
        <v>24</v>
      </c>
      <c r="C12" s="12">
        <v>120.0</v>
      </c>
      <c r="D12" s="25" t="s">
        <v>25</v>
      </c>
      <c r="E12" s="26"/>
      <c r="F12" s="27"/>
      <c r="G12" s="4"/>
      <c r="H12" s="4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33.75" customHeight="1">
      <c r="A13" s="11"/>
      <c r="B13" s="11" t="s">
        <v>26</v>
      </c>
      <c r="C13" s="12">
        <v>0.0</v>
      </c>
      <c r="D13" s="23" t="s">
        <v>27</v>
      </c>
      <c r="E13" s="14"/>
      <c r="F13" s="4"/>
      <c r="G13" s="4"/>
      <c r="H13" s="4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8.75" customHeight="1">
      <c r="A14" s="6"/>
      <c r="B14" s="6" t="s">
        <v>28</v>
      </c>
      <c r="C14" s="7">
        <f>SUM(C15:C27)</f>
        <v>2074</v>
      </c>
      <c r="D14" s="28" t="s">
        <v>3</v>
      </c>
      <c r="E14" s="9"/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8.75" customHeight="1">
      <c r="A15" s="29" t="s">
        <v>29</v>
      </c>
      <c r="B15" s="30" t="s">
        <v>30</v>
      </c>
      <c r="C15" s="19">
        <v>50.0</v>
      </c>
      <c r="D15" s="21" t="s">
        <v>31</v>
      </c>
      <c r="E15" s="31"/>
      <c r="F15" s="32"/>
      <c r="G15" s="32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ht="18.75" customHeight="1">
      <c r="A16" s="34" t="s">
        <v>29</v>
      </c>
      <c r="B16" s="35" t="s">
        <v>32</v>
      </c>
      <c r="C16" s="12">
        <v>200.0</v>
      </c>
      <c r="D16" s="23" t="s">
        <v>33</v>
      </c>
      <c r="E16" s="14"/>
      <c r="F16" s="4"/>
      <c r="G16" s="4"/>
      <c r="H16" s="4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8.75" customHeight="1">
      <c r="A17" s="34" t="s">
        <v>29</v>
      </c>
      <c r="B17" s="35" t="s">
        <v>34</v>
      </c>
      <c r="C17" s="12">
        <v>100.0</v>
      </c>
      <c r="D17" s="23" t="s">
        <v>35</v>
      </c>
      <c r="E17" s="14"/>
      <c r="F17" s="4"/>
      <c r="G17" s="4"/>
      <c r="H17" s="4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8.75" customHeight="1">
      <c r="A18" s="34"/>
      <c r="B18" s="34" t="s">
        <v>36</v>
      </c>
      <c r="C18" s="19">
        <v>0.0</v>
      </c>
      <c r="D18" s="23"/>
      <c r="E18" s="14"/>
      <c r="F18" s="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8.75" customHeight="1">
      <c r="A19" s="34"/>
      <c r="B19" s="34" t="s">
        <v>37</v>
      </c>
      <c r="C19" s="12">
        <v>0.0</v>
      </c>
      <c r="D19" s="21"/>
      <c r="E19" s="14"/>
      <c r="F19" s="4"/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8.75" customHeight="1">
      <c r="A20" s="34"/>
      <c r="B20" s="34" t="s">
        <v>38</v>
      </c>
      <c r="C20" s="12">
        <v>0.0</v>
      </c>
      <c r="D20" s="21" t="s">
        <v>39</v>
      </c>
      <c r="E20" s="14"/>
      <c r="F20" s="4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8.75" customHeight="1">
      <c r="A21" s="34" t="s">
        <v>29</v>
      </c>
      <c r="B21" s="34" t="s">
        <v>40</v>
      </c>
      <c r="C21" s="12">
        <v>800.0</v>
      </c>
      <c r="D21" s="21" t="s">
        <v>41</v>
      </c>
      <c r="E21" s="14"/>
      <c r="F21" s="4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8.75" customHeight="1">
      <c r="A22" s="34" t="s">
        <v>42</v>
      </c>
      <c r="B22" s="34" t="s">
        <v>43</v>
      </c>
      <c r="C22" s="12">
        <v>300.0</v>
      </c>
      <c r="D22" s="21" t="s">
        <v>44</v>
      </c>
      <c r="E22" s="14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8.75" customHeight="1">
      <c r="A23" s="34" t="s">
        <v>29</v>
      </c>
      <c r="B23" s="34" t="s">
        <v>45</v>
      </c>
      <c r="C23" s="12">
        <v>300.0</v>
      </c>
      <c r="D23" s="21"/>
      <c r="E23" s="14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8.75" customHeight="1">
      <c r="A24" s="34"/>
      <c r="B24" s="34" t="s">
        <v>46</v>
      </c>
      <c r="C24" s="12">
        <v>0.0</v>
      </c>
      <c r="D24" s="21"/>
      <c r="E24" s="14"/>
      <c r="F24" s="4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8.75" customHeight="1">
      <c r="A25" s="35"/>
      <c r="B25" s="35" t="s">
        <v>47</v>
      </c>
      <c r="C25" s="12">
        <v>0.0</v>
      </c>
      <c r="D25" s="23"/>
      <c r="E25" s="14"/>
      <c r="F25" s="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8.75" customHeight="1">
      <c r="A26" s="36" t="s">
        <v>42</v>
      </c>
      <c r="B26" s="36" t="s">
        <v>48</v>
      </c>
      <c r="C26" s="12">
        <v>100.0</v>
      </c>
      <c r="D26" s="23"/>
      <c r="E26" s="17"/>
      <c r="F26" s="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8.75" customHeight="1">
      <c r="A27" s="34" t="s">
        <v>42</v>
      </c>
      <c r="B27" s="34" t="s">
        <v>49</v>
      </c>
      <c r="C27" s="12">
        <v>224.0</v>
      </c>
      <c r="D27" s="23" t="s">
        <v>50</v>
      </c>
      <c r="E27" s="14"/>
      <c r="F27" s="10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30.0" customHeight="1">
      <c r="A28" s="37" t="s">
        <v>29</v>
      </c>
      <c r="B28" s="38" t="s">
        <v>51</v>
      </c>
      <c r="C28" s="39">
        <f>'Místní týmy'!C12</f>
        <v>98.21094098</v>
      </c>
      <c r="D28" s="23" t="s">
        <v>52</v>
      </c>
      <c r="E28" s="14"/>
      <c r="F28" s="4"/>
      <c r="G28" s="4"/>
      <c r="H28" s="4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8.75" customHeight="1">
      <c r="A29" s="37" t="s">
        <v>29</v>
      </c>
      <c r="B29" s="38" t="s">
        <v>53</v>
      </c>
      <c r="C29" s="39">
        <f>'Místní týmy'!E12+12</f>
        <v>46.83477049</v>
      </c>
      <c r="D29" s="23" t="s">
        <v>54</v>
      </c>
      <c r="E29" s="17"/>
      <c r="F29" s="4"/>
      <c r="G29" s="4"/>
      <c r="H29" s="4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8.75" customHeight="1">
      <c r="A30" s="37" t="s">
        <v>29</v>
      </c>
      <c r="B30" s="38" t="s">
        <v>55</v>
      </c>
      <c r="C30" s="39">
        <f>'Místní týmy'!G12</f>
        <v>28.563721</v>
      </c>
      <c r="D30" s="23" t="s">
        <v>56</v>
      </c>
      <c r="E30" s="17"/>
      <c r="F30" s="4"/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8.75" customHeight="1">
      <c r="A31" s="37" t="s">
        <v>29</v>
      </c>
      <c r="B31" s="37" t="s">
        <v>57</v>
      </c>
      <c r="C31" s="39">
        <f>'Místní týmy'!I12+12</f>
        <v>20.29065242</v>
      </c>
      <c r="D31" s="23" t="s">
        <v>58</v>
      </c>
      <c r="E31" s="14"/>
      <c r="F31" s="4"/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8.75" customHeight="1">
      <c r="A32" s="37" t="s">
        <v>29</v>
      </c>
      <c r="B32" s="37" t="s">
        <v>59</v>
      </c>
      <c r="C32" s="39">
        <f>'Místní týmy'!K12</f>
        <v>7.209551342</v>
      </c>
      <c r="D32" s="23" t="s">
        <v>56</v>
      </c>
      <c r="E32" s="14"/>
      <c r="F32" s="4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8.75" customHeight="1">
      <c r="A33" s="37" t="s">
        <v>29</v>
      </c>
      <c r="B33" s="37" t="s">
        <v>60</v>
      </c>
      <c r="C33" s="39">
        <f>'Místní týmy'!M12</f>
        <v>5.261375572</v>
      </c>
      <c r="D33" s="23" t="s">
        <v>56</v>
      </c>
      <c r="E33" s="14"/>
      <c r="F33" s="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8.75" customHeight="1">
      <c r="A34" s="37" t="s">
        <v>29</v>
      </c>
      <c r="B34" s="37" t="s">
        <v>61</v>
      </c>
      <c r="C34" s="39">
        <f>'Místní týmy'!O12</f>
        <v>9.661416133</v>
      </c>
      <c r="D34" s="23" t="s">
        <v>56</v>
      </c>
      <c r="E34" s="17"/>
      <c r="F34" s="4"/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8.75" customHeight="1">
      <c r="A35" s="37" t="s">
        <v>29</v>
      </c>
      <c r="B35" s="37" t="s">
        <v>62</v>
      </c>
      <c r="C35" s="39">
        <f>'Místní týmy'!Q12</f>
        <v>4.088567127</v>
      </c>
      <c r="D35" s="23" t="s">
        <v>56</v>
      </c>
      <c r="E35" s="17"/>
      <c r="F35" s="4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8.75" customHeight="1">
      <c r="A36" s="37" t="s">
        <v>29</v>
      </c>
      <c r="B36" s="37" t="s">
        <v>63</v>
      </c>
      <c r="C36" s="39">
        <f>'Místní týmy'!S12</f>
        <v>1.328034969</v>
      </c>
      <c r="D36" s="23" t="s">
        <v>56</v>
      </c>
      <c r="E36" s="17"/>
      <c r="F36" s="4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8.75" customHeight="1">
      <c r="A37" s="37" t="s">
        <v>29</v>
      </c>
      <c r="B37" s="37" t="s">
        <v>64</v>
      </c>
      <c r="C37" s="39">
        <f>'Místní týmy'!U12</f>
        <v>2.550969974</v>
      </c>
      <c r="D37" s="23" t="s">
        <v>56</v>
      </c>
      <c r="E37" s="17"/>
      <c r="F37" s="4"/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8.75" customHeight="1">
      <c r="A38" s="40"/>
      <c r="B38" s="40" t="s">
        <v>65</v>
      </c>
      <c r="C38" s="7">
        <f>C2-C14</f>
        <v>128</v>
      </c>
      <c r="D38" s="28" t="s">
        <v>3</v>
      </c>
      <c r="E38" s="9" t="s">
        <v>4</v>
      </c>
      <c r="F38" s="4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>
      <c r="A39" s="41"/>
      <c r="B39" s="41"/>
      <c r="C39" s="5"/>
      <c r="D39" s="42"/>
      <c r="E39" s="42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>
      <c r="A40" s="41"/>
      <c r="B40" s="41"/>
      <c r="C40" s="5"/>
      <c r="D40" s="42"/>
      <c r="E40" s="42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>
      <c r="A41" s="43"/>
      <c r="B41" s="43"/>
      <c r="C41" s="5"/>
      <c r="D41" s="42"/>
      <c r="E41" s="42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>
      <c r="A42" s="43"/>
      <c r="B42" s="43"/>
      <c r="C42" s="5"/>
      <c r="D42" s="42"/>
      <c r="E42" s="42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>
      <c r="A43" s="43"/>
      <c r="B43" s="43"/>
      <c r="C43" s="5"/>
      <c r="D43" s="42"/>
      <c r="E43" s="4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>
      <c r="A44" s="43"/>
      <c r="B44" s="43"/>
      <c r="C44" s="5"/>
      <c r="D44" s="42"/>
      <c r="E44" s="4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>
      <c r="A45" s="43"/>
      <c r="B45" s="43"/>
      <c r="C45" s="5"/>
      <c r="D45" s="42"/>
      <c r="E45" s="4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>
      <c r="A46" s="42"/>
      <c r="B46" s="42"/>
      <c r="C46" s="42"/>
      <c r="D46" s="42"/>
      <c r="E46" s="42"/>
      <c r="F46" s="4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>
      <c r="A47" s="43"/>
      <c r="B47" s="43"/>
      <c r="C47" s="5"/>
      <c r="D47" s="42"/>
      <c r="E47" s="42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>
      <c r="A48" s="43"/>
      <c r="B48" s="43"/>
      <c r="C48" s="5"/>
      <c r="D48" s="42"/>
      <c r="E48" s="42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>
      <c r="A49" s="43"/>
      <c r="B49" s="43"/>
      <c r="C49" s="5"/>
      <c r="D49" s="42"/>
      <c r="E49" s="42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>
      <c r="A50" s="43"/>
      <c r="B50" s="43"/>
      <c r="C50" s="5"/>
      <c r="D50" s="42"/>
      <c r="E50" s="4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>
      <c r="A51" s="43"/>
      <c r="B51" s="43"/>
      <c r="C51" s="5"/>
      <c r="D51" s="42"/>
      <c r="E51" s="4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>
      <c r="A52" s="43"/>
      <c r="B52" s="43"/>
      <c r="C52" s="5"/>
      <c r="D52" s="42"/>
      <c r="E52" s="42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>
      <c r="A53" s="43"/>
      <c r="B53" s="43"/>
      <c r="C53" s="5"/>
      <c r="D53" s="42"/>
      <c r="E53" s="42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>
      <c r="A54" s="43"/>
      <c r="B54" s="43"/>
      <c r="C54" s="5"/>
      <c r="D54" s="42"/>
      <c r="E54" s="42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>
      <c r="A55" s="43"/>
      <c r="B55" s="43"/>
      <c r="C55" s="5"/>
      <c r="D55" s="42"/>
      <c r="E55" s="4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>
      <c r="A56" s="43"/>
      <c r="B56" s="43"/>
      <c r="C56" s="5"/>
      <c r="D56" s="42"/>
      <c r="E56" s="42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>
      <c r="A57" s="43"/>
      <c r="B57" s="43"/>
      <c r="C57" s="5"/>
      <c r="D57" s="42"/>
      <c r="E57" s="4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>
      <c r="A58" s="43"/>
      <c r="B58" s="43"/>
      <c r="C58" s="5"/>
      <c r="D58" s="42"/>
      <c r="E58" s="4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>
      <c r="A59" s="43"/>
      <c r="B59" s="43"/>
      <c r="C59" s="5"/>
      <c r="D59" s="42"/>
      <c r="E59" s="4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>
      <c r="A60" s="43"/>
      <c r="B60" s="43"/>
      <c r="C60" s="5"/>
      <c r="D60" s="42"/>
      <c r="E60" s="4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>
      <c r="A61" s="43"/>
      <c r="B61" s="43"/>
      <c r="C61" s="5"/>
      <c r="D61" s="42"/>
      <c r="E61" s="4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>
      <c r="A62" s="43"/>
      <c r="B62" s="43"/>
      <c r="C62" s="5"/>
      <c r="D62" s="42"/>
      <c r="E62" s="4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>
      <c r="A63" s="43"/>
      <c r="B63" s="43"/>
      <c r="C63" s="5"/>
      <c r="D63" s="42"/>
      <c r="E63" s="4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>
      <c r="A64" s="43"/>
      <c r="B64" s="43"/>
      <c r="C64" s="5"/>
      <c r="D64" s="42"/>
      <c r="E64" s="4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>
      <c r="A65" s="43"/>
      <c r="B65" s="43"/>
      <c r="C65" s="5"/>
      <c r="D65" s="42"/>
      <c r="E65" s="4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>
      <c r="A66" s="43"/>
      <c r="B66" s="43"/>
      <c r="C66" s="5"/>
      <c r="D66" s="42"/>
      <c r="E66" s="4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>
      <c r="A67" s="5"/>
      <c r="B67" s="5"/>
      <c r="C67" s="5"/>
      <c r="D67" s="42"/>
      <c r="E67" s="4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>
      <c r="A68" s="5"/>
      <c r="B68" s="5"/>
      <c r="C68" s="5"/>
      <c r="D68" s="42"/>
      <c r="E68" s="4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>
      <c r="A69" s="5"/>
      <c r="B69" s="5"/>
      <c r="C69" s="5"/>
      <c r="D69" s="42"/>
      <c r="E69" s="4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>
      <c r="A70" s="5"/>
      <c r="B70" s="5"/>
      <c r="C70" s="5"/>
      <c r="D70" s="42"/>
      <c r="E70" s="4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>
      <c r="A71" s="5"/>
      <c r="B71" s="5"/>
      <c r="C71" s="5"/>
      <c r="D71" s="42"/>
      <c r="E71" s="4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>
      <c r="A72" s="5"/>
      <c r="B72" s="5"/>
      <c r="C72" s="5"/>
      <c r="D72" s="42"/>
      <c r="E72" s="4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>
      <c r="A73" s="5"/>
      <c r="B73" s="5"/>
      <c r="C73" s="5"/>
      <c r="D73" s="42"/>
      <c r="E73" s="4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>
      <c r="A74" s="5"/>
      <c r="B74" s="5"/>
      <c r="C74" s="5"/>
      <c r="D74" s="42"/>
      <c r="E74" s="4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>
      <c r="A75" s="5"/>
      <c r="B75" s="5"/>
      <c r="C75" s="5"/>
      <c r="D75" s="42"/>
      <c r="E75" s="4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>
      <c r="A76" s="5"/>
      <c r="B76" s="5"/>
      <c r="C76" s="5"/>
      <c r="D76" s="42"/>
      <c r="E76" s="4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>
      <c r="A77" s="5"/>
      <c r="B77" s="5"/>
      <c r="C77" s="5"/>
      <c r="D77" s="42"/>
      <c r="E77" s="4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>
      <c r="A78" s="5"/>
      <c r="B78" s="5"/>
      <c r="C78" s="5"/>
      <c r="D78" s="42"/>
      <c r="E78" s="4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>
      <c r="A79" s="5"/>
      <c r="B79" s="5"/>
      <c r="C79" s="5"/>
      <c r="D79" s="42"/>
      <c r="E79" s="4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>
      <c r="A80" s="5"/>
      <c r="B80" s="5"/>
      <c r="C80" s="5"/>
      <c r="D80" s="42"/>
      <c r="E80" s="4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>
      <c r="A81" s="5"/>
      <c r="B81" s="5"/>
      <c r="C81" s="5"/>
      <c r="D81" s="42"/>
      <c r="E81" s="4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>
      <c r="A82" s="5"/>
      <c r="B82" s="5"/>
      <c r="C82" s="5"/>
      <c r="D82" s="42"/>
      <c r="E82" s="4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>
      <c r="A83" s="5"/>
      <c r="B83" s="5"/>
      <c r="C83" s="5"/>
      <c r="D83" s="42"/>
      <c r="E83" s="4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>
      <c r="A84" s="5"/>
      <c r="B84" s="5"/>
      <c r="C84" s="5"/>
      <c r="D84" s="42"/>
      <c r="E84" s="4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>
      <c r="A85" s="5"/>
      <c r="B85" s="5"/>
      <c r="C85" s="5"/>
      <c r="D85" s="42"/>
      <c r="E85" s="4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>
      <c r="A86" s="5"/>
      <c r="B86" s="5"/>
      <c r="C86" s="5"/>
      <c r="D86" s="42"/>
      <c r="E86" s="4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>
      <c r="A87" s="5"/>
      <c r="B87" s="5"/>
      <c r="C87" s="5"/>
      <c r="D87" s="42"/>
      <c r="E87" s="4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>
      <c r="A88" s="5"/>
      <c r="B88" s="5"/>
      <c r="C88" s="5"/>
      <c r="D88" s="42"/>
      <c r="E88" s="4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>
      <c r="A89" s="5"/>
      <c r="B89" s="5"/>
      <c r="C89" s="5"/>
      <c r="D89" s="42"/>
      <c r="E89" s="4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>
      <c r="A90" s="5"/>
      <c r="B90" s="5"/>
      <c r="C90" s="5"/>
      <c r="D90" s="42"/>
      <c r="E90" s="4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>
      <c r="A91" s="5"/>
      <c r="B91" s="5"/>
      <c r="C91" s="5"/>
      <c r="D91" s="42"/>
      <c r="E91" s="4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>
      <c r="A92" s="5"/>
      <c r="B92" s="5"/>
      <c r="C92" s="5"/>
      <c r="D92" s="42"/>
      <c r="E92" s="4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>
      <c r="A93" s="5"/>
      <c r="B93" s="5"/>
      <c r="C93" s="5"/>
      <c r="D93" s="42"/>
      <c r="E93" s="4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>
      <c r="A94" s="5"/>
      <c r="B94" s="5"/>
      <c r="C94" s="5"/>
      <c r="D94" s="42"/>
      <c r="E94" s="4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>
      <c r="A95" s="5"/>
      <c r="B95" s="5"/>
      <c r="C95" s="5"/>
      <c r="D95" s="42"/>
      <c r="E95" s="4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>
      <c r="A96" s="5"/>
      <c r="B96" s="5"/>
      <c r="C96" s="5"/>
      <c r="D96" s="42"/>
      <c r="E96" s="4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>
      <c r="A97" s="5"/>
      <c r="B97" s="5"/>
      <c r="C97" s="5"/>
      <c r="D97" s="42"/>
      <c r="E97" s="4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>
      <c r="A98" s="5"/>
      <c r="B98" s="5"/>
      <c r="C98" s="5"/>
      <c r="D98" s="42"/>
      <c r="E98" s="4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>
      <c r="A99" s="5"/>
      <c r="B99" s="5"/>
      <c r="C99" s="5"/>
      <c r="D99" s="42"/>
      <c r="E99" s="4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>
      <c r="A100" s="5"/>
      <c r="B100" s="5"/>
      <c r="C100" s="5"/>
      <c r="D100" s="42"/>
      <c r="E100" s="4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>
      <c r="A101" s="5"/>
      <c r="B101" s="5"/>
      <c r="C101" s="5"/>
      <c r="D101" s="42"/>
      <c r="E101" s="4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>
      <c r="A102" s="5"/>
      <c r="B102" s="5"/>
      <c r="C102" s="5"/>
      <c r="D102" s="42"/>
      <c r="E102" s="4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>
      <c r="A103" s="5"/>
      <c r="B103" s="5"/>
      <c r="C103" s="5"/>
      <c r="D103" s="42"/>
      <c r="E103" s="4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>
      <c r="A104" s="5"/>
      <c r="B104" s="5"/>
      <c r="C104" s="5"/>
      <c r="D104" s="42"/>
      <c r="E104" s="4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>
      <c r="A105" s="5"/>
      <c r="B105" s="5"/>
      <c r="C105" s="5"/>
      <c r="D105" s="42"/>
      <c r="E105" s="4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>
      <c r="A106" s="5"/>
      <c r="B106" s="5"/>
      <c r="C106" s="5"/>
      <c r="D106" s="42"/>
      <c r="E106" s="4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>
      <c r="A107" s="5"/>
      <c r="B107" s="5"/>
      <c r="C107" s="5"/>
      <c r="D107" s="42"/>
      <c r="E107" s="4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>
      <c r="A108" s="5"/>
      <c r="B108" s="5"/>
      <c r="C108" s="5"/>
      <c r="D108" s="42"/>
      <c r="E108" s="4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>
      <c r="A109" s="5"/>
      <c r="B109" s="5"/>
      <c r="C109" s="5"/>
      <c r="D109" s="42"/>
      <c r="E109" s="4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>
      <c r="A110" s="5"/>
      <c r="B110" s="5"/>
      <c r="C110" s="5"/>
      <c r="D110" s="42"/>
      <c r="E110" s="4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>
      <c r="A111" s="5"/>
      <c r="B111" s="5"/>
      <c r="C111" s="5"/>
      <c r="D111" s="42"/>
      <c r="E111" s="4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>
      <c r="A112" s="5"/>
      <c r="B112" s="5"/>
      <c r="C112" s="5"/>
      <c r="D112" s="42"/>
      <c r="E112" s="4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>
      <c r="A113" s="5"/>
      <c r="B113" s="5"/>
      <c r="C113" s="5"/>
      <c r="D113" s="42"/>
      <c r="E113" s="4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>
      <c r="A114" s="5"/>
      <c r="B114" s="5"/>
      <c r="C114" s="5"/>
      <c r="D114" s="42"/>
      <c r="E114" s="4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>
      <c r="A115" s="5"/>
      <c r="B115" s="5"/>
      <c r="C115" s="5"/>
      <c r="D115" s="42"/>
      <c r="E115" s="4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>
      <c r="A116" s="5"/>
      <c r="B116" s="5"/>
      <c r="C116" s="5"/>
      <c r="D116" s="42"/>
      <c r="E116" s="4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>
      <c r="A117" s="5"/>
      <c r="B117" s="5"/>
      <c r="C117" s="5"/>
      <c r="D117" s="42"/>
      <c r="E117" s="4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>
      <c r="A118" s="5"/>
      <c r="B118" s="5"/>
      <c r="C118" s="5"/>
      <c r="D118" s="42"/>
      <c r="E118" s="4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>
      <c r="A119" s="5"/>
      <c r="B119" s="5"/>
      <c r="C119" s="5"/>
      <c r="D119" s="42"/>
      <c r="E119" s="42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>
      <c r="A120" s="5"/>
      <c r="B120" s="5"/>
      <c r="C120" s="5"/>
      <c r="D120" s="42"/>
      <c r="E120" s="42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>
      <c r="A121" s="5"/>
      <c r="B121" s="5"/>
      <c r="C121" s="5"/>
      <c r="D121" s="42"/>
      <c r="E121" s="42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>
      <c r="A122" s="5"/>
      <c r="B122" s="5"/>
      <c r="C122" s="5"/>
      <c r="D122" s="42"/>
      <c r="E122" s="42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>
      <c r="A123" s="5"/>
      <c r="B123" s="5"/>
      <c r="C123" s="5"/>
      <c r="D123" s="42"/>
      <c r="E123" s="42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>
      <c r="A124" s="5"/>
      <c r="B124" s="5"/>
      <c r="C124" s="5"/>
      <c r="D124" s="42"/>
      <c r="E124" s="42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>
      <c r="A125" s="5"/>
      <c r="B125" s="5"/>
      <c r="C125" s="5"/>
      <c r="D125" s="42"/>
      <c r="E125" s="4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>
      <c r="A126" s="5"/>
      <c r="B126" s="5"/>
      <c r="C126" s="5"/>
      <c r="D126" s="42"/>
      <c r="E126" s="42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>
      <c r="A127" s="5"/>
      <c r="B127" s="5"/>
      <c r="C127" s="5"/>
      <c r="D127" s="42"/>
      <c r="E127" s="42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>
      <c r="A128" s="5"/>
      <c r="B128" s="5"/>
      <c r="C128" s="5"/>
      <c r="D128" s="42"/>
      <c r="E128" s="42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>
      <c r="A129" s="5"/>
      <c r="B129" s="5"/>
      <c r="C129" s="5"/>
      <c r="D129" s="42"/>
      <c r="E129" s="42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>
      <c r="A130" s="5"/>
      <c r="B130" s="5"/>
      <c r="C130" s="5"/>
      <c r="D130" s="42"/>
      <c r="E130" s="42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>
      <c r="A131" s="5"/>
      <c r="B131" s="5"/>
      <c r="C131" s="5"/>
      <c r="D131" s="42"/>
      <c r="E131" s="42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>
      <c r="A132" s="5"/>
      <c r="B132" s="5"/>
      <c r="C132" s="5"/>
      <c r="D132" s="42"/>
      <c r="E132" s="42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>
      <c r="A133" s="5"/>
      <c r="B133" s="5"/>
      <c r="C133" s="5"/>
      <c r="D133" s="42"/>
      <c r="E133" s="42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>
      <c r="A134" s="5"/>
      <c r="B134" s="5"/>
      <c r="C134" s="5"/>
      <c r="D134" s="42"/>
      <c r="E134" s="42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>
      <c r="A135" s="5"/>
      <c r="B135" s="5"/>
      <c r="C135" s="5"/>
      <c r="D135" s="42"/>
      <c r="E135" s="42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>
      <c r="A136" s="5"/>
      <c r="B136" s="5"/>
      <c r="C136" s="5"/>
      <c r="D136" s="42"/>
      <c r="E136" s="42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>
      <c r="A137" s="5"/>
      <c r="B137" s="5"/>
      <c r="C137" s="5"/>
      <c r="D137" s="42"/>
      <c r="E137" s="42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>
      <c r="A138" s="5"/>
      <c r="B138" s="5"/>
      <c r="C138" s="5"/>
      <c r="D138" s="42"/>
      <c r="E138" s="42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>
      <c r="A139" s="5"/>
      <c r="B139" s="5"/>
      <c r="C139" s="5"/>
      <c r="D139" s="42"/>
      <c r="E139" s="42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>
      <c r="A140" s="5"/>
      <c r="B140" s="5"/>
      <c r="C140" s="5"/>
      <c r="D140" s="42"/>
      <c r="E140" s="42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>
      <c r="A141" s="5"/>
      <c r="B141" s="5"/>
      <c r="C141" s="5"/>
      <c r="D141" s="42"/>
      <c r="E141" s="42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>
      <c r="A142" s="5"/>
      <c r="B142" s="5"/>
      <c r="C142" s="5"/>
      <c r="D142" s="42"/>
      <c r="E142" s="42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>
      <c r="A143" s="5"/>
      <c r="B143" s="5"/>
      <c r="C143" s="5"/>
      <c r="D143" s="42"/>
      <c r="E143" s="42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>
      <c r="A144" s="5"/>
      <c r="B144" s="5"/>
      <c r="C144" s="5"/>
      <c r="D144" s="42"/>
      <c r="E144" s="42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>
      <c r="A145" s="5"/>
      <c r="B145" s="5"/>
      <c r="C145" s="5"/>
      <c r="D145" s="42"/>
      <c r="E145" s="42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>
      <c r="A146" s="5"/>
      <c r="B146" s="5"/>
      <c r="C146" s="5"/>
      <c r="D146" s="42"/>
      <c r="E146" s="42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>
      <c r="A147" s="5"/>
      <c r="B147" s="5"/>
      <c r="C147" s="5"/>
      <c r="D147" s="42"/>
      <c r="E147" s="42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>
      <c r="A148" s="5"/>
      <c r="B148" s="5"/>
      <c r="C148" s="5"/>
      <c r="D148" s="42"/>
      <c r="E148" s="42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>
      <c r="A149" s="5"/>
      <c r="B149" s="5"/>
      <c r="C149" s="5"/>
      <c r="D149" s="42"/>
      <c r="E149" s="42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>
      <c r="A150" s="5"/>
      <c r="B150" s="5"/>
      <c r="C150" s="5"/>
      <c r="D150" s="42"/>
      <c r="E150" s="42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>
      <c r="A151" s="5"/>
      <c r="B151" s="5"/>
      <c r="C151" s="5"/>
      <c r="D151" s="42"/>
      <c r="E151" s="42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>
      <c r="A152" s="5"/>
      <c r="B152" s="5"/>
      <c r="C152" s="5"/>
      <c r="D152" s="42"/>
      <c r="E152" s="42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>
      <c r="A153" s="5"/>
      <c r="B153" s="5"/>
      <c r="C153" s="5"/>
      <c r="D153" s="42"/>
      <c r="E153" s="42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>
      <c r="A154" s="5"/>
      <c r="B154" s="5"/>
      <c r="C154" s="5"/>
      <c r="D154" s="42"/>
      <c r="E154" s="42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>
      <c r="A155" s="5"/>
      <c r="B155" s="5"/>
      <c r="C155" s="5"/>
      <c r="D155" s="42"/>
      <c r="E155" s="42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>
      <c r="A156" s="5"/>
      <c r="B156" s="5"/>
      <c r="C156" s="5"/>
      <c r="D156" s="42"/>
      <c r="E156" s="42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>
      <c r="A157" s="5"/>
      <c r="B157" s="5"/>
      <c r="C157" s="5"/>
      <c r="D157" s="42"/>
      <c r="E157" s="42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>
      <c r="A158" s="5"/>
      <c r="B158" s="5"/>
      <c r="C158" s="5"/>
      <c r="D158" s="42"/>
      <c r="E158" s="42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>
      <c r="A159" s="5"/>
      <c r="B159" s="5"/>
      <c r="C159" s="5"/>
      <c r="D159" s="42"/>
      <c r="E159" s="42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>
      <c r="A160" s="5"/>
      <c r="B160" s="5"/>
      <c r="C160" s="5"/>
      <c r="D160" s="42"/>
      <c r="E160" s="42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>
      <c r="A161" s="5"/>
      <c r="B161" s="5"/>
      <c r="C161" s="5"/>
      <c r="D161" s="42"/>
      <c r="E161" s="42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>
      <c r="A162" s="5"/>
      <c r="B162" s="5"/>
      <c r="C162" s="5"/>
      <c r="D162" s="42"/>
      <c r="E162" s="42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>
      <c r="A163" s="5"/>
      <c r="B163" s="5"/>
      <c r="C163" s="5"/>
      <c r="D163" s="42"/>
      <c r="E163" s="42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>
      <c r="A164" s="5"/>
      <c r="B164" s="5"/>
      <c r="C164" s="5"/>
      <c r="D164" s="42"/>
      <c r="E164" s="42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>
      <c r="A165" s="5"/>
      <c r="B165" s="5"/>
      <c r="C165" s="5"/>
      <c r="D165" s="42"/>
      <c r="E165" s="42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>
      <c r="A166" s="5"/>
      <c r="B166" s="5"/>
      <c r="C166" s="5"/>
      <c r="D166" s="42"/>
      <c r="E166" s="42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>
      <c r="A167" s="5"/>
      <c r="B167" s="5"/>
      <c r="C167" s="5"/>
      <c r="D167" s="42"/>
      <c r="E167" s="42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>
      <c r="A168" s="5"/>
      <c r="B168" s="5"/>
      <c r="C168" s="5"/>
      <c r="D168" s="42"/>
      <c r="E168" s="42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>
      <c r="A169" s="5"/>
      <c r="B169" s="5"/>
      <c r="C169" s="5"/>
      <c r="D169" s="42"/>
      <c r="E169" s="42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>
      <c r="A170" s="5"/>
      <c r="B170" s="5"/>
      <c r="C170" s="5"/>
      <c r="D170" s="42"/>
      <c r="E170" s="42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>
      <c r="A171" s="5"/>
      <c r="B171" s="5"/>
      <c r="C171" s="5"/>
      <c r="D171" s="42"/>
      <c r="E171" s="42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>
      <c r="A172" s="5"/>
      <c r="B172" s="5"/>
      <c r="C172" s="5"/>
      <c r="D172" s="42"/>
      <c r="E172" s="42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>
      <c r="A173" s="5"/>
      <c r="B173" s="5"/>
      <c r="C173" s="5"/>
      <c r="D173" s="42"/>
      <c r="E173" s="42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>
      <c r="A174" s="5"/>
      <c r="B174" s="5"/>
      <c r="C174" s="5"/>
      <c r="D174" s="42"/>
      <c r="E174" s="42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>
      <c r="A175" s="5"/>
      <c r="B175" s="5"/>
      <c r="C175" s="5"/>
      <c r="D175" s="42"/>
      <c r="E175" s="42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>
      <c r="A176" s="5"/>
      <c r="B176" s="5"/>
      <c r="C176" s="5"/>
      <c r="D176" s="42"/>
      <c r="E176" s="42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>
      <c r="A177" s="5"/>
      <c r="B177" s="5"/>
      <c r="C177" s="5"/>
      <c r="D177" s="42"/>
      <c r="E177" s="42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>
      <c r="A178" s="5"/>
      <c r="B178" s="5"/>
      <c r="C178" s="5"/>
      <c r="D178" s="42"/>
      <c r="E178" s="42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>
      <c r="A179" s="5"/>
      <c r="B179" s="5"/>
      <c r="C179" s="5"/>
      <c r="D179" s="42"/>
      <c r="E179" s="42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>
      <c r="A180" s="5"/>
      <c r="B180" s="5"/>
      <c r="C180" s="5"/>
      <c r="D180" s="42"/>
      <c r="E180" s="42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>
      <c r="A181" s="5"/>
      <c r="B181" s="5"/>
      <c r="C181" s="5"/>
      <c r="D181" s="42"/>
      <c r="E181" s="42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>
      <c r="A182" s="5"/>
      <c r="B182" s="5"/>
      <c r="C182" s="5"/>
      <c r="D182" s="42"/>
      <c r="E182" s="42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>
      <c r="A183" s="5"/>
      <c r="B183" s="5"/>
      <c r="C183" s="5"/>
      <c r="D183" s="42"/>
      <c r="E183" s="42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>
      <c r="A184" s="5"/>
      <c r="B184" s="5"/>
      <c r="C184" s="5"/>
      <c r="D184" s="42"/>
      <c r="E184" s="42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>
      <c r="A185" s="5"/>
      <c r="B185" s="5"/>
      <c r="C185" s="5"/>
      <c r="D185" s="42"/>
      <c r="E185" s="42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>
      <c r="A186" s="5"/>
      <c r="B186" s="5"/>
      <c r="C186" s="5"/>
      <c r="D186" s="42"/>
      <c r="E186" s="42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>
      <c r="A187" s="5"/>
      <c r="B187" s="5"/>
      <c r="C187" s="5"/>
      <c r="D187" s="42"/>
      <c r="E187" s="42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>
      <c r="A188" s="5"/>
      <c r="B188" s="5"/>
      <c r="C188" s="5"/>
      <c r="D188" s="42"/>
      <c r="E188" s="42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>
      <c r="A189" s="5"/>
      <c r="B189" s="5"/>
      <c r="C189" s="5"/>
      <c r="D189" s="42"/>
      <c r="E189" s="42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>
      <c r="A190" s="5"/>
      <c r="B190" s="5"/>
      <c r="C190" s="5"/>
      <c r="D190" s="42"/>
      <c r="E190" s="42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>
      <c r="A191" s="5"/>
      <c r="B191" s="5"/>
      <c r="C191" s="5"/>
      <c r="D191" s="42"/>
      <c r="E191" s="42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>
      <c r="A192" s="5"/>
      <c r="B192" s="5"/>
      <c r="C192" s="5"/>
      <c r="D192" s="42"/>
      <c r="E192" s="42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>
      <c r="A193" s="5"/>
      <c r="B193" s="5"/>
      <c r="C193" s="5"/>
      <c r="D193" s="42"/>
      <c r="E193" s="42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>
      <c r="A194" s="5"/>
      <c r="B194" s="5"/>
      <c r="C194" s="5"/>
      <c r="D194" s="42"/>
      <c r="E194" s="42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>
      <c r="A195" s="5"/>
      <c r="B195" s="5"/>
      <c r="C195" s="5"/>
      <c r="D195" s="42"/>
      <c r="E195" s="42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>
      <c r="A196" s="5"/>
      <c r="B196" s="5"/>
      <c r="C196" s="5"/>
      <c r="D196" s="42"/>
      <c r="E196" s="42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>
      <c r="A197" s="5"/>
      <c r="B197" s="5"/>
      <c r="C197" s="5"/>
      <c r="D197" s="42"/>
      <c r="E197" s="42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>
      <c r="A198" s="5"/>
      <c r="B198" s="5"/>
      <c r="C198" s="5"/>
      <c r="D198" s="42"/>
      <c r="E198" s="42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>
      <c r="A199" s="5"/>
      <c r="B199" s="5"/>
      <c r="C199" s="5"/>
      <c r="D199" s="42"/>
      <c r="E199" s="42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>
      <c r="A200" s="5"/>
      <c r="B200" s="5"/>
      <c r="C200" s="5"/>
      <c r="D200" s="42"/>
      <c r="E200" s="42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>
      <c r="A201" s="5"/>
      <c r="B201" s="5"/>
      <c r="C201" s="5"/>
      <c r="D201" s="42"/>
      <c r="E201" s="42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>
      <c r="A202" s="5"/>
      <c r="B202" s="5"/>
      <c r="C202" s="5"/>
      <c r="D202" s="42"/>
      <c r="E202" s="42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>
      <c r="A203" s="5"/>
      <c r="B203" s="5"/>
      <c r="C203" s="5"/>
      <c r="D203" s="42"/>
      <c r="E203" s="42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>
      <c r="A204" s="5"/>
      <c r="B204" s="5"/>
      <c r="C204" s="5"/>
      <c r="D204" s="42"/>
      <c r="E204" s="42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>
      <c r="A205" s="5"/>
      <c r="B205" s="5"/>
      <c r="C205" s="5"/>
      <c r="D205" s="42"/>
      <c r="E205" s="42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>
      <c r="A206" s="5"/>
      <c r="B206" s="5"/>
      <c r="C206" s="5"/>
      <c r="D206" s="42"/>
      <c r="E206" s="42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>
      <c r="A207" s="5"/>
      <c r="B207" s="5"/>
      <c r="C207" s="5"/>
      <c r="D207" s="42"/>
      <c r="E207" s="42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>
      <c r="A208" s="5"/>
      <c r="B208" s="5"/>
      <c r="C208" s="5"/>
      <c r="D208" s="42"/>
      <c r="E208" s="42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>
      <c r="A209" s="5"/>
      <c r="B209" s="5"/>
      <c r="C209" s="5"/>
      <c r="D209" s="42"/>
      <c r="E209" s="42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>
      <c r="A210" s="5"/>
      <c r="B210" s="5"/>
      <c r="C210" s="5"/>
      <c r="D210" s="42"/>
      <c r="E210" s="42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>
      <c r="A211" s="5"/>
      <c r="B211" s="5"/>
      <c r="C211" s="5"/>
      <c r="D211" s="42"/>
      <c r="E211" s="42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>
      <c r="A212" s="5"/>
      <c r="B212" s="5"/>
      <c r="C212" s="5"/>
      <c r="D212" s="42"/>
      <c r="E212" s="42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>
      <c r="A213" s="5"/>
      <c r="B213" s="5"/>
      <c r="C213" s="5"/>
      <c r="D213" s="42"/>
      <c r="E213" s="42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>
      <c r="A214" s="5"/>
      <c r="B214" s="5"/>
      <c r="C214" s="5"/>
      <c r="D214" s="42"/>
      <c r="E214" s="42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>
      <c r="A215" s="5"/>
      <c r="B215" s="5"/>
      <c r="C215" s="5"/>
      <c r="D215" s="42"/>
      <c r="E215" s="42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>
      <c r="A216" s="5"/>
      <c r="B216" s="5"/>
      <c r="C216" s="5"/>
      <c r="D216" s="42"/>
      <c r="E216" s="42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>
      <c r="A217" s="5"/>
      <c r="B217" s="5"/>
      <c r="C217" s="5"/>
      <c r="D217" s="42"/>
      <c r="E217" s="42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>
      <c r="A218" s="5"/>
      <c r="B218" s="5"/>
      <c r="C218" s="5"/>
      <c r="D218" s="42"/>
      <c r="E218" s="42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>
      <c r="A219" s="5"/>
      <c r="B219" s="5"/>
      <c r="C219" s="5"/>
      <c r="D219" s="42"/>
      <c r="E219" s="42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>
      <c r="A220" s="5"/>
      <c r="B220" s="5"/>
      <c r="C220" s="5"/>
      <c r="D220" s="42"/>
      <c r="E220" s="42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>
      <c r="A221" s="5"/>
      <c r="B221" s="5"/>
      <c r="C221" s="5"/>
      <c r="D221" s="42"/>
      <c r="E221" s="42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>
      <c r="A222" s="5"/>
      <c r="B222" s="5"/>
      <c r="C222" s="5"/>
      <c r="D222" s="42"/>
      <c r="E222" s="42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>
      <c r="A223" s="5"/>
      <c r="B223" s="5"/>
      <c r="C223" s="5"/>
      <c r="D223" s="42"/>
      <c r="E223" s="42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>
      <c r="A224" s="5"/>
      <c r="B224" s="5"/>
      <c r="C224" s="5"/>
      <c r="D224" s="42"/>
      <c r="E224" s="42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>
      <c r="A225" s="5"/>
      <c r="B225" s="5"/>
      <c r="C225" s="5"/>
      <c r="D225" s="42"/>
      <c r="E225" s="42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>
      <c r="A226" s="5"/>
      <c r="B226" s="5"/>
      <c r="C226" s="5"/>
      <c r="D226" s="42"/>
      <c r="E226" s="42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>
      <c r="A227" s="5"/>
      <c r="B227" s="5"/>
      <c r="C227" s="5"/>
      <c r="D227" s="42"/>
      <c r="E227" s="42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>
      <c r="D228" s="44"/>
      <c r="E228" s="44"/>
    </row>
    <row r="229">
      <c r="D229" s="44"/>
      <c r="E229" s="44"/>
    </row>
    <row r="230">
      <c r="D230" s="44"/>
      <c r="E230" s="44"/>
    </row>
    <row r="231">
      <c r="D231" s="44"/>
      <c r="E231" s="44"/>
    </row>
    <row r="232">
      <c r="D232" s="44"/>
      <c r="E232" s="44"/>
    </row>
    <row r="233">
      <c r="D233" s="44"/>
      <c r="E233" s="44"/>
    </row>
    <row r="234">
      <c r="D234" s="44"/>
      <c r="E234" s="44"/>
    </row>
    <row r="235">
      <c r="D235" s="44"/>
      <c r="E235" s="44"/>
    </row>
    <row r="236">
      <c r="D236" s="44"/>
      <c r="E236" s="44"/>
    </row>
    <row r="237">
      <c r="D237" s="44"/>
      <c r="E237" s="44"/>
    </row>
    <row r="238">
      <c r="D238" s="44"/>
      <c r="E238" s="44"/>
    </row>
    <row r="239">
      <c r="D239" s="44"/>
      <c r="E239" s="44"/>
    </row>
    <row r="240">
      <c r="D240" s="44"/>
      <c r="E240" s="44"/>
    </row>
    <row r="241">
      <c r="D241" s="44"/>
      <c r="E241" s="44"/>
    </row>
    <row r="242">
      <c r="D242" s="44"/>
      <c r="E242" s="44"/>
    </row>
    <row r="243">
      <c r="D243" s="44"/>
      <c r="E243" s="44"/>
    </row>
    <row r="244">
      <c r="D244" s="44"/>
      <c r="E244" s="44"/>
    </row>
    <row r="245">
      <c r="D245" s="44"/>
      <c r="E245" s="44"/>
    </row>
    <row r="246">
      <c r="D246" s="44"/>
      <c r="E246" s="44"/>
    </row>
    <row r="247">
      <c r="D247" s="44"/>
      <c r="E247" s="44"/>
    </row>
    <row r="248">
      <c r="D248" s="44"/>
      <c r="E248" s="44"/>
    </row>
    <row r="249">
      <c r="D249" s="44"/>
      <c r="E249" s="44"/>
    </row>
    <row r="250">
      <c r="D250" s="44"/>
      <c r="E250" s="44"/>
    </row>
    <row r="251">
      <c r="D251" s="44"/>
      <c r="E251" s="44"/>
    </row>
    <row r="252">
      <c r="D252" s="44"/>
      <c r="E252" s="44"/>
    </row>
    <row r="253">
      <c r="D253" s="44"/>
      <c r="E253" s="44"/>
    </row>
    <row r="254">
      <c r="D254" s="44"/>
      <c r="E254" s="44"/>
    </row>
    <row r="255">
      <c r="D255" s="44"/>
      <c r="E255" s="44"/>
    </row>
    <row r="256">
      <c r="D256" s="44"/>
      <c r="E256" s="44"/>
    </row>
    <row r="257">
      <c r="D257" s="44"/>
      <c r="E257" s="44"/>
    </row>
    <row r="258">
      <c r="D258" s="44"/>
      <c r="E258" s="44"/>
    </row>
    <row r="259">
      <c r="D259" s="44"/>
      <c r="E259" s="44"/>
    </row>
    <row r="260">
      <c r="D260" s="44"/>
      <c r="E260" s="44"/>
    </row>
    <row r="261">
      <c r="D261" s="44"/>
      <c r="E261" s="44"/>
    </row>
    <row r="262">
      <c r="D262" s="44"/>
      <c r="E262" s="44"/>
    </row>
    <row r="263">
      <c r="D263" s="44"/>
      <c r="E263" s="44"/>
    </row>
    <row r="264">
      <c r="D264" s="44"/>
      <c r="E264" s="44"/>
    </row>
    <row r="265">
      <c r="D265" s="44"/>
      <c r="E265" s="44"/>
    </row>
    <row r="266">
      <c r="D266" s="44"/>
      <c r="E266" s="44"/>
    </row>
    <row r="267">
      <c r="D267" s="44"/>
      <c r="E267" s="44"/>
    </row>
    <row r="268">
      <c r="D268" s="44"/>
      <c r="E268" s="44"/>
    </row>
    <row r="269">
      <c r="D269" s="44"/>
      <c r="E269" s="44"/>
    </row>
    <row r="270">
      <c r="D270" s="44"/>
      <c r="E270" s="44"/>
    </row>
    <row r="271">
      <c r="D271" s="44"/>
      <c r="E271" s="44"/>
    </row>
    <row r="272">
      <c r="D272" s="44"/>
      <c r="E272" s="44"/>
    </row>
    <row r="273">
      <c r="D273" s="44"/>
      <c r="E273" s="44"/>
    </row>
    <row r="274">
      <c r="D274" s="44"/>
      <c r="E274" s="44"/>
    </row>
    <row r="275">
      <c r="D275" s="44"/>
      <c r="E275" s="44"/>
    </row>
    <row r="276">
      <c r="D276" s="44"/>
      <c r="E276" s="44"/>
    </row>
    <row r="277">
      <c r="D277" s="44"/>
      <c r="E277" s="44"/>
    </row>
    <row r="278">
      <c r="D278" s="44"/>
      <c r="E278" s="44"/>
    </row>
    <row r="279">
      <c r="D279" s="44"/>
      <c r="E279" s="44"/>
    </row>
    <row r="280">
      <c r="D280" s="44"/>
      <c r="E280" s="44"/>
    </row>
    <row r="281">
      <c r="D281" s="44"/>
      <c r="E281" s="44"/>
    </row>
    <row r="282">
      <c r="D282" s="44"/>
      <c r="E282" s="44"/>
    </row>
    <row r="283">
      <c r="D283" s="44"/>
      <c r="E283" s="44"/>
    </row>
    <row r="284">
      <c r="D284" s="44"/>
      <c r="E284" s="44"/>
    </row>
    <row r="285">
      <c r="D285" s="44"/>
      <c r="E285" s="44"/>
    </row>
    <row r="286">
      <c r="D286" s="44"/>
      <c r="E286" s="44"/>
    </row>
    <row r="287">
      <c r="D287" s="44"/>
      <c r="E287" s="44"/>
    </row>
    <row r="288">
      <c r="D288" s="44"/>
      <c r="E288" s="44"/>
    </row>
    <row r="289">
      <c r="D289" s="44"/>
      <c r="E289" s="44"/>
    </row>
    <row r="290">
      <c r="D290" s="44"/>
      <c r="E290" s="44"/>
    </row>
    <row r="291">
      <c r="D291" s="44"/>
      <c r="E291" s="44"/>
    </row>
    <row r="292">
      <c r="D292" s="44"/>
      <c r="E292" s="44"/>
    </row>
    <row r="293">
      <c r="D293" s="44"/>
      <c r="E293" s="44"/>
    </row>
    <row r="294">
      <c r="D294" s="44"/>
      <c r="E294" s="44"/>
    </row>
    <row r="295">
      <c r="D295" s="44"/>
      <c r="E295" s="44"/>
    </row>
    <row r="296">
      <c r="D296" s="44"/>
      <c r="E296" s="44"/>
    </row>
    <row r="297">
      <c r="D297" s="44"/>
      <c r="E297" s="44"/>
    </row>
    <row r="298">
      <c r="D298" s="44"/>
      <c r="E298" s="44"/>
    </row>
    <row r="299">
      <c r="D299" s="44"/>
      <c r="E299" s="44"/>
    </row>
    <row r="300">
      <c r="D300" s="44"/>
      <c r="E300" s="44"/>
    </row>
    <row r="301">
      <c r="D301" s="44"/>
      <c r="E301" s="44"/>
    </row>
    <row r="302">
      <c r="D302" s="44"/>
      <c r="E302" s="44"/>
    </row>
    <row r="303">
      <c r="D303" s="44"/>
      <c r="E303" s="44"/>
    </row>
    <row r="304">
      <c r="D304" s="44"/>
      <c r="E304" s="44"/>
    </row>
    <row r="305">
      <c r="D305" s="44"/>
      <c r="E305" s="44"/>
    </row>
    <row r="306">
      <c r="D306" s="44"/>
      <c r="E306" s="44"/>
    </row>
    <row r="307">
      <c r="D307" s="44"/>
      <c r="E307" s="44"/>
    </row>
    <row r="308">
      <c r="D308" s="44"/>
      <c r="E308" s="44"/>
    </row>
    <row r="309">
      <c r="D309" s="44"/>
      <c r="E309" s="44"/>
    </row>
    <row r="310">
      <c r="D310" s="44"/>
      <c r="E310" s="44"/>
    </row>
    <row r="311">
      <c r="D311" s="44"/>
      <c r="E311" s="44"/>
    </row>
    <row r="312">
      <c r="D312" s="44"/>
      <c r="E312" s="44"/>
    </row>
    <row r="313">
      <c r="D313" s="44"/>
      <c r="E313" s="44"/>
    </row>
    <row r="314">
      <c r="D314" s="44"/>
      <c r="E314" s="44"/>
    </row>
    <row r="315">
      <c r="D315" s="44"/>
      <c r="E315" s="44"/>
    </row>
    <row r="316">
      <c r="D316" s="44"/>
      <c r="E316" s="44"/>
    </row>
    <row r="317">
      <c r="D317" s="44"/>
      <c r="E317" s="44"/>
    </row>
    <row r="318">
      <c r="D318" s="44"/>
      <c r="E318" s="44"/>
    </row>
    <row r="319">
      <c r="D319" s="44"/>
      <c r="E319" s="44"/>
    </row>
    <row r="320">
      <c r="D320" s="44"/>
      <c r="E320" s="44"/>
    </row>
    <row r="321">
      <c r="D321" s="44"/>
      <c r="E321" s="44"/>
    </row>
    <row r="322">
      <c r="D322" s="44"/>
      <c r="E322" s="44"/>
    </row>
    <row r="323">
      <c r="D323" s="44"/>
      <c r="E323" s="44"/>
    </row>
    <row r="324">
      <c r="D324" s="44"/>
      <c r="E324" s="44"/>
    </row>
    <row r="325">
      <c r="D325" s="44"/>
      <c r="E325" s="44"/>
    </row>
    <row r="326">
      <c r="D326" s="44"/>
      <c r="E326" s="44"/>
    </row>
    <row r="327">
      <c r="D327" s="44"/>
      <c r="E327" s="44"/>
    </row>
    <row r="328">
      <c r="D328" s="44"/>
      <c r="E328" s="44"/>
    </row>
    <row r="329">
      <c r="D329" s="44"/>
      <c r="E329" s="44"/>
    </row>
    <row r="330">
      <c r="D330" s="44"/>
      <c r="E330" s="44"/>
    </row>
    <row r="331">
      <c r="D331" s="44"/>
      <c r="E331" s="44"/>
    </row>
    <row r="332">
      <c r="D332" s="44"/>
      <c r="E332" s="44"/>
    </row>
    <row r="333">
      <c r="D333" s="44"/>
      <c r="E333" s="44"/>
    </row>
    <row r="334">
      <c r="D334" s="44"/>
      <c r="E334" s="44"/>
    </row>
    <row r="335">
      <c r="D335" s="44"/>
      <c r="E335" s="44"/>
    </row>
    <row r="336">
      <c r="D336" s="44"/>
      <c r="E336" s="44"/>
    </row>
    <row r="337">
      <c r="D337" s="44"/>
      <c r="E337" s="44"/>
    </row>
    <row r="338">
      <c r="D338" s="44"/>
      <c r="E338" s="44"/>
    </row>
    <row r="339">
      <c r="D339" s="44"/>
      <c r="E339" s="44"/>
    </row>
    <row r="340">
      <c r="D340" s="44"/>
      <c r="E340" s="44"/>
    </row>
    <row r="341">
      <c r="D341" s="44"/>
      <c r="E341" s="44"/>
    </row>
    <row r="342">
      <c r="D342" s="44"/>
      <c r="E342" s="44"/>
    </row>
    <row r="343">
      <c r="D343" s="44"/>
      <c r="E343" s="44"/>
    </row>
    <row r="344">
      <c r="D344" s="44"/>
      <c r="E344" s="44"/>
    </row>
    <row r="345">
      <c r="D345" s="44"/>
      <c r="E345" s="44"/>
    </row>
    <row r="346">
      <c r="D346" s="44"/>
      <c r="E346" s="44"/>
    </row>
    <row r="347">
      <c r="D347" s="44"/>
      <c r="E347" s="44"/>
    </row>
    <row r="348">
      <c r="D348" s="44"/>
      <c r="E348" s="44"/>
    </row>
    <row r="349">
      <c r="D349" s="44"/>
      <c r="E349" s="44"/>
    </row>
    <row r="350">
      <c r="D350" s="44"/>
      <c r="E350" s="44"/>
    </row>
    <row r="351">
      <c r="D351" s="44"/>
      <c r="E351" s="44"/>
    </row>
    <row r="352">
      <c r="D352" s="44"/>
      <c r="E352" s="44"/>
    </row>
    <row r="353">
      <c r="D353" s="44"/>
      <c r="E353" s="44"/>
    </row>
    <row r="354">
      <c r="D354" s="44"/>
      <c r="E354" s="44"/>
    </row>
    <row r="355">
      <c r="D355" s="44"/>
      <c r="E355" s="44"/>
    </row>
    <row r="356">
      <c r="D356" s="44"/>
      <c r="E356" s="44"/>
    </row>
    <row r="357">
      <c r="D357" s="44"/>
      <c r="E357" s="44"/>
    </row>
    <row r="358">
      <c r="D358" s="44"/>
      <c r="E358" s="44"/>
    </row>
    <row r="359">
      <c r="D359" s="44"/>
      <c r="E359" s="44"/>
    </row>
    <row r="360">
      <c r="D360" s="44"/>
      <c r="E360" s="44"/>
    </row>
    <row r="361">
      <c r="D361" s="44"/>
      <c r="E361" s="44"/>
    </row>
    <row r="362">
      <c r="D362" s="44"/>
      <c r="E362" s="44"/>
    </row>
    <row r="363">
      <c r="D363" s="44"/>
      <c r="E363" s="44"/>
    </row>
    <row r="364">
      <c r="D364" s="44"/>
      <c r="E364" s="44"/>
    </row>
    <row r="365">
      <c r="D365" s="44"/>
      <c r="E365" s="44"/>
    </row>
    <row r="366">
      <c r="D366" s="44"/>
      <c r="E366" s="44"/>
    </row>
    <row r="367">
      <c r="D367" s="44"/>
      <c r="E367" s="44"/>
    </row>
    <row r="368">
      <c r="D368" s="44"/>
      <c r="E368" s="44"/>
    </row>
    <row r="369">
      <c r="D369" s="44"/>
      <c r="E369" s="44"/>
    </row>
    <row r="370">
      <c r="D370" s="44"/>
      <c r="E370" s="44"/>
    </row>
    <row r="371">
      <c r="D371" s="44"/>
      <c r="E371" s="44"/>
    </row>
    <row r="372">
      <c r="D372" s="44"/>
      <c r="E372" s="44"/>
    </row>
    <row r="373">
      <c r="D373" s="44"/>
      <c r="E373" s="44"/>
    </row>
    <row r="374">
      <c r="D374" s="44"/>
      <c r="E374" s="44"/>
    </row>
    <row r="375">
      <c r="D375" s="44"/>
      <c r="E375" s="44"/>
    </row>
    <row r="376">
      <c r="D376" s="44"/>
      <c r="E376" s="44"/>
    </row>
    <row r="377">
      <c r="D377" s="44"/>
      <c r="E377" s="44"/>
    </row>
    <row r="378">
      <c r="D378" s="44"/>
      <c r="E378" s="44"/>
    </row>
    <row r="379">
      <c r="D379" s="44"/>
      <c r="E379" s="44"/>
    </row>
    <row r="380">
      <c r="D380" s="44"/>
      <c r="E380" s="44"/>
    </row>
    <row r="381">
      <c r="D381" s="44"/>
      <c r="E381" s="44"/>
    </row>
    <row r="382">
      <c r="D382" s="44"/>
      <c r="E382" s="44"/>
    </row>
    <row r="383">
      <c r="D383" s="44"/>
      <c r="E383" s="44"/>
    </row>
    <row r="384">
      <c r="D384" s="44"/>
      <c r="E384" s="44"/>
    </row>
    <row r="385">
      <c r="D385" s="44"/>
      <c r="E385" s="44"/>
    </row>
    <row r="386">
      <c r="D386" s="44"/>
      <c r="E386" s="44"/>
    </row>
    <row r="387">
      <c r="D387" s="44"/>
      <c r="E387" s="44"/>
    </row>
    <row r="388">
      <c r="D388" s="44"/>
      <c r="E388" s="44"/>
    </row>
    <row r="389">
      <c r="D389" s="44"/>
      <c r="E389" s="44"/>
    </row>
    <row r="390">
      <c r="D390" s="44"/>
      <c r="E390" s="44"/>
    </row>
    <row r="391">
      <c r="D391" s="44"/>
      <c r="E391" s="44"/>
    </row>
    <row r="392">
      <c r="D392" s="44"/>
      <c r="E392" s="44"/>
    </row>
    <row r="393">
      <c r="D393" s="44"/>
      <c r="E393" s="44"/>
    </row>
    <row r="394">
      <c r="D394" s="44"/>
      <c r="E394" s="44"/>
    </row>
    <row r="395">
      <c r="D395" s="44"/>
      <c r="E395" s="44"/>
    </row>
    <row r="396">
      <c r="D396" s="44"/>
      <c r="E396" s="44"/>
    </row>
    <row r="397">
      <c r="D397" s="44"/>
      <c r="E397" s="44"/>
    </row>
    <row r="398">
      <c r="D398" s="44"/>
      <c r="E398" s="44"/>
    </row>
    <row r="399">
      <c r="D399" s="44"/>
      <c r="E399" s="44"/>
    </row>
    <row r="400">
      <c r="D400" s="44"/>
      <c r="E400" s="44"/>
    </row>
    <row r="401">
      <c r="D401" s="44"/>
      <c r="E401" s="44"/>
    </row>
    <row r="402">
      <c r="D402" s="44"/>
      <c r="E402" s="44"/>
    </row>
    <row r="403">
      <c r="D403" s="44"/>
      <c r="E403" s="44"/>
    </row>
    <row r="404">
      <c r="D404" s="44"/>
      <c r="E404" s="44"/>
    </row>
    <row r="405">
      <c r="D405" s="44"/>
      <c r="E405" s="44"/>
    </row>
    <row r="406">
      <c r="D406" s="44"/>
      <c r="E406" s="44"/>
    </row>
    <row r="407">
      <c r="D407" s="44"/>
      <c r="E407" s="44"/>
    </row>
    <row r="408">
      <c r="D408" s="44"/>
      <c r="E408" s="44"/>
    </row>
    <row r="409">
      <c r="D409" s="44"/>
      <c r="E409" s="44"/>
    </row>
    <row r="410">
      <c r="D410" s="44"/>
      <c r="E410" s="44"/>
    </row>
    <row r="411">
      <c r="D411" s="44"/>
      <c r="E411" s="44"/>
    </row>
    <row r="412">
      <c r="D412" s="44"/>
      <c r="E412" s="44"/>
    </row>
    <row r="413">
      <c r="D413" s="44"/>
      <c r="E413" s="44"/>
    </row>
    <row r="414">
      <c r="D414" s="44"/>
      <c r="E414" s="44"/>
    </row>
    <row r="415">
      <c r="D415" s="44"/>
      <c r="E415" s="44"/>
    </row>
    <row r="416">
      <c r="D416" s="44"/>
      <c r="E416" s="44"/>
    </row>
    <row r="417">
      <c r="D417" s="44"/>
      <c r="E417" s="44"/>
    </row>
    <row r="418">
      <c r="D418" s="44"/>
      <c r="E418" s="44"/>
    </row>
    <row r="419">
      <c r="D419" s="44"/>
      <c r="E419" s="44"/>
    </row>
    <row r="420">
      <c r="D420" s="44"/>
      <c r="E420" s="44"/>
    </row>
    <row r="421">
      <c r="D421" s="44"/>
      <c r="E421" s="44"/>
    </row>
    <row r="422">
      <c r="D422" s="44"/>
      <c r="E422" s="44"/>
    </row>
    <row r="423">
      <c r="D423" s="44"/>
      <c r="E423" s="44"/>
    </row>
    <row r="424">
      <c r="D424" s="44"/>
      <c r="E424" s="44"/>
    </row>
    <row r="425">
      <c r="D425" s="44"/>
      <c r="E425" s="44"/>
    </row>
    <row r="426">
      <c r="D426" s="44"/>
      <c r="E426" s="44"/>
    </row>
    <row r="427">
      <c r="D427" s="44"/>
      <c r="E427" s="44"/>
    </row>
    <row r="428">
      <c r="D428" s="44"/>
      <c r="E428" s="44"/>
    </row>
    <row r="429">
      <c r="D429" s="44"/>
      <c r="E429" s="44"/>
    </row>
    <row r="430">
      <c r="D430" s="44"/>
      <c r="E430" s="44"/>
    </row>
    <row r="431">
      <c r="D431" s="44"/>
      <c r="E431" s="44"/>
    </row>
    <row r="432">
      <c r="D432" s="44"/>
      <c r="E432" s="44"/>
    </row>
    <row r="433">
      <c r="D433" s="44"/>
      <c r="E433" s="44"/>
    </row>
    <row r="434">
      <c r="D434" s="44"/>
      <c r="E434" s="44"/>
    </row>
    <row r="435">
      <c r="D435" s="44"/>
      <c r="E435" s="44"/>
    </row>
    <row r="436">
      <c r="D436" s="44"/>
      <c r="E436" s="44"/>
    </row>
    <row r="437">
      <c r="D437" s="44"/>
      <c r="E437" s="44"/>
    </row>
    <row r="438">
      <c r="D438" s="44"/>
      <c r="E438" s="44"/>
    </row>
    <row r="439">
      <c r="D439" s="44"/>
      <c r="E439" s="44"/>
    </row>
    <row r="440">
      <c r="D440" s="44"/>
      <c r="E440" s="44"/>
    </row>
    <row r="441">
      <c r="D441" s="44"/>
      <c r="E441" s="44"/>
    </row>
    <row r="442">
      <c r="D442" s="44"/>
      <c r="E442" s="44"/>
    </row>
    <row r="443">
      <c r="D443" s="44"/>
      <c r="E443" s="44"/>
    </row>
    <row r="444">
      <c r="D444" s="44"/>
      <c r="E444" s="44"/>
    </row>
    <row r="445">
      <c r="D445" s="44"/>
      <c r="E445" s="44"/>
    </row>
    <row r="446">
      <c r="D446" s="44"/>
      <c r="E446" s="44"/>
    </row>
    <row r="447">
      <c r="D447" s="44"/>
      <c r="E447" s="44"/>
    </row>
    <row r="448">
      <c r="D448" s="44"/>
      <c r="E448" s="44"/>
    </row>
    <row r="449">
      <c r="D449" s="44"/>
      <c r="E449" s="44"/>
    </row>
    <row r="450">
      <c r="D450" s="44"/>
      <c r="E450" s="44"/>
    </row>
    <row r="451">
      <c r="D451" s="44"/>
      <c r="E451" s="44"/>
    </row>
    <row r="452">
      <c r="D452" s="44"/>
      <c r="E452" s="44"/>
    </row>
    <row r="453">
      <c r="D453" s="44"/>
      <c r="E453" s="44"/>
    </row>
    <row r="454">
      <c r="D454" s="44"/>
      <c r="E454" s="44"/>
    </row>
    <row r="455">
      <c r="D455" s="44"/>
      <c r="E455" s="44"/>
    </row>
    <row r="456">
      <c r="D456" s="44"/>
      <c r="E456" s="44"/>
    </row>
    <row r="457">
      <c r="D457" s="44"/>
      <c r="E457" s="44"/>
    </row>
    <row r="458">
      <c r="D458" s="44"/>
      <c r="E458" s="44"/>
    </row>
    <row r="459">
      <c r="D459" s="44"/>
      <c r="E459" s="44"/>
    </row>
    <row r="460">
      <c r="D460" s="44"/>
      <c r="E460" s="44"/>
    </row>
    <row r="461">
      <c r="D461" s="44"/>
      <c r="E461" s="44"/>
    </row>
    <row r="462">
      <c r="D462" s="44"/>
      <c r="E462" s="44"/>
    </row>
    <row r="463">
      <c r="D463" s="44"/>
      <c r="E463" s="44"/>
    </row>
    <row r="464">
      <c r="D464" s="44"/>
      <c r="E464" s="44"/>
    </row>
    <row r="465">
      <c r="D465" s="44"/>
      <c r="E465" s="44"/>
    </row>
    <row r="466">
      <c r="D466" s="44"/>
      <c r="E466" s="44"/>
    </row>
    <row r="467">
      <c r="D467" s="44"/>
      <c r="E467" s="44"/>
    </row>
    <row r="468">
      <c r="D468" s="44"/>
      <c r="E468" s="44"/>
    </row>
    <row r="469">
      <c r="D469" s="44"/>
      <c r="E469" s="44"/>
    </row>
    <row r="470">
      <c r="D470" s="44"/>
      <c r="E470" s="44"/>
    </row>
    <row r="471">
      <c r="D471" s="44"/>
      <c r="E471" s="44"/>
    </row>
    <row r="472">
      <c r="D472" s="44"/>
      <c r="E472" s="44"/>
    </row>
    <row r="473">
      <c r="D473" s="44"/>
      <c r="E473" s="44"/>
    </row>
    <row r="474">
      <c r="D474" s="44"/>
      <c r="E474" s="44"/>
    </row>
    <row r="475">
      <c r="D475" s="44"/>
      <c r="E475" s="44"/>
    </row>
    <row r="476">
      <c r="D476" s="44"/>
      <c r="E476" s="44"/>
    </row>
    <row r="477">
      <c r="D477" s="44"/>
      <c r="E477" s="44"/>
    </row>
    <row r="478">
      <c r="D478" s="44"/>
      <c r="E478" s="44"/>
    </row>
    <row r="479">
      <c r="D479" s="44"/>
      <c r="E479" s="44"/>
    </row>
    <row r="480">
      <c r="D480" s="44"/>
      <c r="E480" s="44"/>
    </row>
    <row r="481">
      <c r="D481" s="44"/>
      <c r="E481" s="44"/>
    </row>
    <row r="482">
      <c r="D482" s="44"/>
      <c r="E482" s="44"/>
    </row>
    <row r="483">
      <c r="D483" s="44"/>
      <c r="E483" s="44"/>
    </row>
    <row r="484">
      <c r="D484" s="44"/>
      <c r="E484" s="44"/>
    </row>
    <row r="485">
      <c r="D485" s="44"/>
      <c r="E485" s="44"/>
    </row>
    <row r="486">
      <c r="D486" s="44"/>
      <c r="E486" s="44"/>
    </row>
    <row r="487">
      <c r="D487" s="44"/>
      <c r="E487" s="44"/>
    </row>
    <row r="488">
      <c r="D488" s="44"/>
      <c r="E488" s="44"/>
    </row>
    <row r="489">
      <c r="D489" s="44"/>
      <c r="E489" s="44"/>
    </row>
    <row r="490">
      <c r="D490" s="44"/>
      <c r="E490" s="44"/>
    </row>
    <row r="491">
      <c r="D491" s="44"/>
      <c r="E491" s="44"/>
    </row>
    <row r="492">
      <c r="D492" s="44"/>
      <c r="E492" s="44"/>
    </row>
    <row r="493">
      <c r="D493" s="44"/>
      <c r="E493" s="44"/>
    </row>
    <row r="494">
      <c r="D494" s="44"/>
      <c r="E494" s="44"/>
    </row>
    <row r="495">
      <c r="D495" s="44"/>
      <c r="E495" s="44"/>
    </row>
    <row r="496">
      <c r="D496" s="44"/>
      <c r="E496" s="44"/>
    </row>
    <row r="497">
      <c r="D497" s="44"/>
      <c r="E497" s="44"/>
    </row>
    <row r="498">
      <c r="D498" s="44"/>
      <c r="E498" s="44"/>
    </row>
    <row r="499">
      <c r="D499" s="44"/>
      <c r="E499" s="44"/>
    </row>
    <row r="500">
      <c r="D500" s="44"/>
      <c r="E500" s="44"/>
    </row>
    <row r="501">
      <c r="D501" s="44"/>
      <c r="E501" s="44"/>
    </row>
    <row r="502">
      <c r="D502" s="44"/>
      <c r="E502" s="44"/>
    </row>
    <row r="503">
      <c r="D503" s="44"/>
      <c r="E503" s="44"/>
    </row>
    <row r="504">
      <c r="D504" s="44"/>
      <c r="E504" s="44"/>
    </row>
    <row r="505">
      <c r="D505" s="44"/>
      <c r="E505" s="44"/>
    </row>
    <row r="506">
      <c r="D506" s="44"/>
      <c r="E506" s="44"/>
    </row>
    <row r="507">
      <c r="D507" s="44"/>
      <c r="E507" s="44"/>
    </row>
    <row r="508">
      <c r="D508" s="44"/>
      <c r="E508" s="44"/>
    </row>
    <row r="509">
      <c r="D509" s="44"/>
      <c r="E509" s="44"/>
    </row>
    <row r="510">
      <c r="D510" s="44"/>
      <c r="E510" s="44"/>
    </row>
    <row r="511">
      <c r="D511" s="44"/>
      <c r="E511" s="44"/>
    </row>
    <row r="512">
      <c r="D512" s="44"/>
      <c r="E512" s="44"/>
    </row>
    <row r="513">
      <c r="D513" s="44"/>
      <c r="E513" s="44"/>
    </row>
    <row r="514">
      <c r="D514" s="44"/>
      <c r="E514" s="44"/>
    </row>
    <row r="515">
      <c r="D515" s="44"/>
      <c r="E515" s="44"/>
    </row>
    <row r="516">
      <c r="D516" s="44"/>
      <c r="E516" s="44"/>
    </row>
    <row r="517">
      <c r="D517" s="44"/>
      <c r="E517" s="44"/>
    </row>
    <row r="518">
      <c r="D518" s="44"/>
      <c r="E518" s="44"/>
    </row>
    <row r="519">
      <c r="D519" s="44"/>
      <c r="E519" s="44"/>
    </row>
    <row r="520">
      <c r="D520" s="44"/>
      <c r="E520" s="44"/>
    </row>
    <row r="521">
      <c r="D521" s="44"/>
      <c r="E521" s="44"/>
    </row>
    <row r="522">
      <c r="D522" s="44"/>
      <c r="E522" s="44"/>
    </row>
    <row r="523">
      <c r="D523" s="44"/>
      <c r="E523" s="44"/>
    </row>
    <row r="524">
      <c r="D524" s="44"/>
      <c r="E524" s="44"/>
    </row>
    <row r="525">
      <c r="D525" s="44"/>
      <c r="E525" s="44"/>
    </row>
    <row r="526">
      <c r="D526" s="44"/>
      <c r="E526" s="44"/>
    </row>
    <row r="527">
      <c r="D527" s="44"/>
      <c r="E527" s="44"/>
    </row>
    <row r="528">
      <c r="D528" s="44"/>
      <c r="E528" s="44"/>
    </row>
    <row r="529">
      <c r="D529" s="44"/>
      <c r="E529" s="44"/>
    </row>
    <row r="530">
      <c r="D530" s="44"/>
      <c r="E530" s="44"/>
    </row>
    <row r="531">
      <c r="D531" s="44"/>
      <c r="E531" s="44"/>
    </row>
    <row r="532">
      <c r="D532" s="44"/>
      <c r="E532" s="44"/>
    </row>
    <row r="533">
      <c r="D533" s="44"/>
      <c r="E533" s="44"/>
    </row>
    <row r="534">
      <c r="D534" s="44"/>
      <c r="E534" s="44"/>
    </row>
    <row r="535">
      <c r="D535" s="44"/>
      <c r="E535" s="44"/>
    </row>
    <row r="536">
      <c r="D536" s="44"/>
      <c r="E536" s="44"/>
    </row>
    <row r="537">
      <c r="D537" s="44"/>
      <c r="E537" s="44"/>
    </row>
    <row r="538">
      <c r="D538" s="44"/>
      <c r="E538" s="44"/>
    </row>
    <row r="539">
      <c r="D539" s="44"/>
      <c r="E539" s="44"/>
    </row>
    <row r="540">
      <c r="D540" s="44"/>
      <c r="E540" s="44"/>
    </row>
    <row r="541">
      <c r="D541" s="44"/>
      <c r="E541" s="44"/>
    </row>
    <row r="542">
      <c r="D542" s="44"/>
      <c r="E542" s="44"/>
    </row>
    <row r="543">
      <c r="D543" s="44"/>
      <c r="E543" s="44"/>
    </row>
    <row r="544">
      <c r="D544" s="44"/>
      <c r="E544" s="44"/>
    </row>
    <row r="545">
      <c r="D545" s="44"/>
      <c r="E545" s="44"/>
    </row>
    <row r="546">
      <c r="D546" s="44"/>
      <c r="E546" s="44"/>
    </row>
    <row r="547">
      <c r="D547" s="44"/>
      <c r="E547" s="44"/>
    </row>
    <row r="548">
      <c r="D548" s="44"/>
      <c r="E548" s="44"/>
    </row>
    <row r="549">
      <c r="D549" s="44"/>
      <c r="E549" s="44"/>
    </row>
    <row r="550">
      <c r="D550" s="44"/>
      <c r="E550" s="44"/>
    </row>
    <row r="551">
      <c r="D551" s="44"/>
      <c r="E551" s="44"/>
    </row>
    <row r="552">
      <c r="D552" s="44"/>
      <c r="E552" s="44"/>
    </row>
    <row r="553">
      <c r="D553" s="44"/>
      <c r="E553" s="44"/>
    </row>
    <row r="554">
      <c r="D554" s="44"/>
      <c r="E554" s="44"/>
    </row>
    <row r="555">
      <c r="D555" s="44"/>
      <c r="E555" s="44"/>
    </row>
    <row r="556">
      <c r="D556" s="44"/>
      <c r="E556" s="44"/>
    </row>
    <row r="557">
      <c r="D557" s="44"/>
      <c r="E557" s="44"/>
    </row>
    <row r="558">
      <c r="D558" s="44"/>
      <c r="E558" s="44"/>
    </row>
    <row r="559">
      <c r="D559" s="44"/>
      <c r="E559" s="44"/>
    </row>
    <row r="560">
      <c r="D560" s="44"/>
      <c r="E560" s="44"/>
    </row>
    <row r="561">
      <c r="D561" s="44"/>
      <c r="E561" s="44"/>
    </row>
    <row r="562">
      <c r="D562" s="44"/>
      <c r="E562" s="44"/>
    </row>
    <row r="563">
      <c r="D563" s="44"/>
      <c r="E563" s="44"/>
    </row>
    <row r="564">
      <c r="D564" s="44"/>
      <c r="E564" s="44"/>
    </row>
    <row r="565">
      <c r="D565" s="44"/>
      <c r="E565" s="44"/>
    </row>
    <row r="566">
      <c r="D566" s="44"/>
      <c r="E566" s="44"/>
    </row>
    <row r="567">
      <c r="D567" s="44"/>
      <c r="E567" s="44"/>
    </row>
    <row r="568">
      <c r="D568" s="44"/>
      <c r="E568" s="44"/>
    </row>
    <row r="569">
      <c r="D569" s="44"/>
      <c r="E569" s="44"/>
    </row>
    <row r="570">
      <c r="D570" s="44"/>
      <c r="E570" s="44"/>
    </row>
    <row r="571">
      <c r="D571" s="44"/>
      <c r="E571" s="44"/>
    </row>
    <row r="572">
      <c r="D572" s="44"/>
      <c r="E572" s="44"/>
    </row>
    <row r="573">
      <c r="D573" s="44"/>
      <c r="E573" s="44"/>
    </row>
    <row r="574">
      <c r="D574" s="44"/>
      <c r="E574" s="44"/>
    </row>
    <row r="575">
      <c r="D575" s="44"/>
      <c r="E575" s="44"/>
    </row>
    <row r="576">
      <c r="D576" s="44"/>
      <c r="E576" s="44"/>
    </row>
    <row r="577">
      <c r="D577" s="44"/>
      <c r="E577" s="44"/>
    </row>
    <row r="578">
      <c r="D578" s="44"/>
      <c r="E578" s="44"/>
    </row>
    <row r="579">
      <c r="D579" s="44"/>
      <c r="E579" s="44"/>
    </row>
    <row r="580">
      <c r="D580" s="44"/>
      <c r="E580" s="44"/>
    </row>
    <row r="581">
      <c r="D581" s="44"/>
      <c r="E581" s="44"/>
    </row>
    <row r="582">
      <c r="D582" s="44"/>
      <c r="E582" s="44"/>
    </row>
    <row r="583">
      <c r="D583" s="44"/>
      <c r="E583" s="44"/>
    </row>
    <row r="584">
      <c r="D584" s="44"/>
      <c r="E584" s="44"/>
    </row>
    <row r="585">
      <c r="D585" s="44"/>
      <c r="E585" s="44"/>
    </row>
    <row r="586">
      <c r="D586" s="44"/>
      <c r="E586" s="44"/>
    </row>
    <row r="587">
      <c r="D587" s="44"/>
      <c r="E587" s="44"/>
    </row>
    <row r="588">
      <c r="D588" s="44"/>
      <c r="E588" s="44"/>
    </row>
    <row r="589">
      <c r="D589" s="44"/>
      <c r="E589" s="44"/>
    </row>
    <row r="590">
      <c r="D590" s="44"/>
      <c r="E590" s="44"/>
    </row>
    <row r="591">
      <c r="D591" s="44"/>
      <c r="E591" s="44"/>
    </row>
    <row r="592">
      <c r="D592" s="44"/>
      <c r="E592" s="44"/>
    </row>
    <row r="593">
      <c r="D593" s="44"/>
      <c r="E593" s="44"/>
    </row>
    <row r="594">
      <c r="D594" s="44"/>
      <c r="E594" s="44"/>
    </row>
    <row r="595">
      <c r="D595" s="44"/>
      <c r="E595" s="44"/>
    </row>
    <row r="596">
      <c r="D596" s="44"/>
      <c r="E596" s="44"/>
    </row>
    <row r="597">
      <c r="D597" s="44"/>
      <c r="E597" s="44"/>
    </row>
    <row r="598">
      <c r="D598" s="44"/>
      <c r="E598" s="44"/>
    </row>
    <row r="599">
      <c r="D599" s="44"/>
      <c r="E599" s="44"/>
    </row>
    <row r="600">
      <c r="D600" s="44"/>
      <c r="E600" s="44"/>
    </row>
    <row r="601">
      <c r="D601" s="44"/>
      <c r="E601" s="44"/>
    </row>
    <row r="602">
      <c r="D602" s="44"/>
      <c r="E602" s="44"/>
    </row>
    <row r="603">
      <c r="D603" s="44"/>
      <c r="E603" s="44"/>
    </row>
    <row r="604">
      <c r="D604" s="44"/>
      <c r="E604" s="44"/>
    </row>
    <row r="605">
      <c r="D605" s="44"/>
      <c r="E605" s="44"/>
    </row>
    <row r="606">
      <c r="D606" s="44"/>
      <c r="E606" s="44"/>
    </row>
    <row r="607">
      <c r="D607" s="44"/>
      <c r="E607" s="44"/>
    </row>
    <row r="608">
      <c r="D608" s="44"/>
      <c r="E608" s="44"/>
    </row>
    <row r="609">
      <c r="D609" s="44"/>
      <c r="E609" s="44"/>
    </row>
    <row r="610">
      <c r="D610" s="44"/>
      <c r="E610" s="44"/>
    </row>
    <row r="611">
      <c r="D611" s="44"/>
      <c r="E611" s="44"/>
    </row>
    <row r="612">
      <c r="D612" s="44"/>
      <c r="E612" s="44"/>
    </row>
    <row r="613">
      <c r="D613" s="44"/>
      <c r="E613" s="44"/>
    </row>
    <row r="614">
      <c r="D614" s="44"/>
      <c r="E614" s="44"/>
    </row>
    <row r="615">
      <c r="D615" s="44"/>
      <c r="E615" s="44"/>
    </row>
    <row r="616">
      <c r="D616" s="44"/>
      <c r="E616" s="44"/>
    </row>
    <row r="617">
      <c r="D617" s="44"/>
      <c r="E617" s="44"/>
    </row>
    <row r="618">
      <c r="D618" s="44"/>
      <c r="E618" s="44"/>
    </row>
    <row r="619">
      <c r="D619" s="44"/>
      <c r="E619" s="44"/>
    </row>
    <row r="620">
      <c r="D620" s="44"/>
      <c r="E620" s="44"/>
    </row>
    <row r="621">
      <c r="D621" s="44"/>
      <c r="E621" s="44"/>
    </row>
    <row r="622">
      <c r="D622" s="44"/>
      <c r="E622" s="44"/>
    </row>
    <row r="623">
      <c r="D623" s="44"/>
      <c r="E623" s="44"/>
    </row>
    <row r="624">
      <c r="D624" s="44"/>
      <c r="E624" s="44"/>
    </row>
    <row r="625">
      <c r="D625" s="44"/>
      <c r="E625" s="44"/>
    </row>
    <row r="626">
      <c r="D626" s="44"/>
      <c r="E626" s="44"/>
    </row>
    <row r="627">
      <c r="D627" s="44"/>
      <c r="E627" s="44"/>
    </row>
    <row r="628">
      <c r="D628" s="44"/>
      <c r="E628" s="44"/>
    </row>
    <row r="629">
      <c r="D629" s="44"/>
      <c r="E629" s="44"/>
    </row>
    <row r="630">
      <c r="D630" s="44"/>
      <c r="E630" s="44"/>
    </row>
    <row r="631">
      <c r="D631" s="44"/>
      <c r="E631" s="44"/>
    </row>
    <row r="632">
      <c r="D632" s="44"/>
      <c r="E632" s="44"/>
    </row>
    <row r="633">
      <c r="D633" s="44"/>
      <c r="E633" s="44"/>
    </row>
    <row r="634">
      <c r="D634" s="44"/>
      <c r="E634" s="44"/>
    </row>
    <row r="635">
      <c r="D635" s="44"/>
      <c r="E635" s="44"/>
    </row>
    <row r="636">
      <c r="D636" s="44"/>
      <c r="E636" s="44"/>
    </row>
    <row r="637">
      <c r="D637" s="44"/>
      <c r="E637" s="44"/>
    </row>
    <row r="638">
      <c r="D638" s="44"/>
      <c r="E638" s="44"/>
    </row>
    <row r="639">
      <c r="D639" s="44"/>
      <c r="E639" s="44"/>
    </row>
    <row r="640">
      <c r="D640" s="44"/>
      <c r="E640" s="44"/>
    </row>
    <row r="641">
      <c r="D641" s="44"/>
      <c r="E641" s="44"/>
    </row>
    <row r="642">
      <c r="D642" s="44"/>
      <c r="E642" s="44"/>
    </row>
    <row r="643">
      <c r="D643" s="44"/>
      <c r="E643" s="44"/>
    </row>
    <row r="644">
      <c r="D644" s="44"/>
      <c r="E644" s="44"/>
    </row>
    <row r="645">
      <c r="D645" s="44"/>
      <c r="E645" s="44"/>
    </row>
    <row r="646">
      <c r="D646" s="44"/>
      <c r="E646" s="44"/>
    </row>
    <row r="647">
      <c r="D647" s="44"/>
      <c r="E647" s="44"/>
    </row>
    <row r="648">
      <c r="D648" s="44"/>
      <c r="E648" s="44"/>
    </row>
    <row r="649">
      <c r="D649" s="44"/>
      <c r="E649" s="44"/>
    </row>
    <row r="650">
      <c r="D650" s="44"/>
      <c r="E650" s="44"/>
    </row>
    <row r="651">
      <c r="D651" s="44"/>
      <c r="E651" s="44"/>
    </row>
    <row r="652">
      <c r="D652" s="44"/>
      <c r="E652" s="44"/>
    </row>
    <row r="653">
      <c r="D653" s="44"/>
      <c r="E653" s="44"/>
    </row>
    <row r="654">
      <c r="D654" s="44"/>
      <c r="E654" s="44"/>
    </row>
    <row r="655">
      <c r="D655" s="44"/>
      <c r="E655" s="44"/>
    </row>
    <row r="656">
      <c r="D656" s="44"/>
      <c r="E656" s="44"/>
    </row>
    <row r="657">
      <c r="D657" s="44"/>
      <c r="E657" s="44"/>
    </row>
    <row r="658">
      <c r="D658" s="44"/>
      <c r="E658" s="44"/>
    </row>
    <row r="659">
      <c r="D659" s="44"/>
      <c r="E659" s="44"/>
    </row>
    <row r="660">
      <c r="D660" s="44"/>
      <c r="E660" s="44"/>
    </row>
    <row r="661">
      <c r="D661" s="44"/>
      <c r="E661" s="44"/>
    </row>
    <row r="662">
      <c r="D662" s="44"/>
      <c r="E662" s="44"/>
    </row>
    <row r="663">
      <c r="D663" s="44"/>
      <c r="E663" s="44"/>
    </row>
    <row r="664">
      <c r="D664" s="44"/>
      <c r="E664" s="44"/>
    </row>
    <row r="665">
      <c r="D665" s="44"/>
      <c r="E665" s="44"/>
    </row>
    <row r="666">
      <c r="D666" s="44"/>
      <c r="E666" s="44"/>
    </row>
    <row r="667">
      <c r="D667" s="44"/>
      <c r="E667" s="44"/>
    </row>
    <row r="668">
      <c r="D668" s="44"/>
      <c r="E668" s="44"/>
    </row>
    <row r="669">
      <c r="D669" s="44"/>
      <c r="E669" s="44"/>
    </row>
    <row r="670">
      <c r="D670" s="44"/>
      <c r="E670" s="44"/>
    </row>
    <row r="671">
      <c r="D671" s="44"/>
      <c r="E671" s="44"/>
    </row>
    <row r="672">
      <c r="D672" s="44"/>
      <c r="E672" s="44"/>
    </row>
    <row r="673">
      <c r="D673" s="44"/>
      <c r="E673" s="44"/>
    </row>
    <row r="674">
      <c r="D674" s="44"/>
      <c r="E674" s="44"/>
    </row>
    <row r="675">
      <c r="D675" s="44"/>
      <c r="E675" s="44"/>
    </row>
    <row r="676">
      <c r="D676" s="44"/>
      <c r="E676" s="44"/>
    </row>
    <row r="677">
      <c r="D677" s="44"/>
      <c r="E677" s="44"/>
    </row>
    <row r="678">
      <c r="D678" s="44"/>
      <c r="E678" s="44"/>
    </row>
    <row r="679">
      <c r="D679" s="44"/>
      <c r="E679" s="44"/>
    </row>
    <row r="680">
      <c r="D680" s="44"/>
      <c r="E680" s="44"/>
    </row>
    <row r="681">
      <c r="D681" s="44"/>
      <c r="E681" s="44"/>
    </row>
    <row r="682">
      <c r="D682" s="44"/>
      <c r="E682" s="44"/>
    </row>
    <row r="683">
      <c r="D683" s="44"/>
      <c r="E683" s="44"/>
    </row>
    <row r="684">
      <c r="D684" s="44"/>
      <c r="E684" s="44"/>
    </row>
    <row r="685">
      <c r="D685" s="44"/>
      <c r="E685" s="44"/>
    </row>
    <row r="686">
      <c r="D686" s="44"/>
      <c r="E686" s="44"/>
    </row>
    <row r="687">
      <c r="D687" s="44"/>
      <c r="E687" s="44"/>
    </row>
    <row r="688">
      <c r="D688" s="44"/>
      <c r="E688" s="44"/>
    </row>
    <row r="689">
      <c r="D689" s="44"/>
      <c r="E689" s="44"/>
    </row>
    <row r="690">
      <c r="D690" s="44"/>
      <c r="E690" s="44"/>
    </row>
    <row r="691">
      <c r="D691" s="44"/>
      <c r="E691" s="44"/>
    </row>
    <row r="692">
      <c r="D692" s="44"/>
      <c r="E692" s="44"/>
    </row>
    <row r="693">
      <c r="D693" s="44"/>
      <c r="E693" s="44"/>
    </row>
    <row r="694">
      <c r="D694" s="44"/>
      <c r="E694" s="44"/>
    </row>
    <row r="695">
      <c r="D695" s="44"/>
      <c r="E695" s="44"/>
    </row>
    <row r="696">
      <c r="D696" s="44"/>
      <c r="E696" s="44"/>
    </row>
    <row r="697">
      <c r="D697" s="44"/>
      <c r="E697" s="44"/>
    </row>
    <row r="698">
      <c r="D698" s="44"/>
      <c r="E698" s="44"/>
    </row>
    <row r="699">
      <c r="D699" s="44"/>
      <c r="E699" s="44"/>
    </row>
    <row r="700">
      <c r="D700" s="44"/>
      <c r="E700" s="44"/>
    </row>
    <row r="701">
      <c r="D701" s="44"/>
      <c r="E701" s="44"/>
    </row>
    <row r="702">
      <c r="D702" s="44"/>
      <c r="E702" s="44"/>
    </row>
    <row r="703">
      <c r="D703" s="44"/>
      <c r="E703" s="44"/>
    </row>
    <row r="704">
      <c r="D704" s="44"/>
      <c r="E704" s="44"/>
    </row>
    <row r="705">
      <c r="D705" s="44"/>
      <c r="E705" s="44"/>
    </row>
    <row r="706">
      <c r="D706" s="44"/>
      <c r="E706" s="44"/>
    </row>
    <row r="707">
      <c r="D707" s="44"/>
      <c r="E707" s="44"/>
    </row>
    <row r="708">
      <c r="D708" s="44"/>
      <c r="E708" s="44"/>
    </row>
    <row r="709">
      <c r="D709" s="44"/>
      <c r="E709" s="44"/>
    </row>
    <row r="710">
      <c r="D710" s="44"/>
      <c r="E710" s="44"/>
    </row>
    <row r="711">
      <c r="D711" s="44"/>
      <c r="E711" s="44"/>
    </row>
    <row r="712">
      <c r="D712" s="44"/>
      <c r="E712" s="44"/>
    </row>
    <row r="713">
      <c r="D713" s="44"/>
      <c r="E713" s="44"/>
    </row>
    <row r="714">
      <c r="D714" s="44"/>
      <c r="E714" s="44"/>
    </row>
    <row r="715">
      <c r="D715" s="44"/>
      <c r="E715" s="44"/>
    </row>
    <row r="716">
      <c r="D716" s="44"/>
      <c r="E716" s="44"/>
    </row>
    <row r="717">
      <c r="D717" s="44"/>
      <c r="E717" s="44"/>
    </row>
    <row r="718">
      <c r="D718" s="44"/>
      <c r="E718" s="44"/>
    </row>
    <row r="719">
      <c r="D719" s="44"/>
      <c r="E719" s="44"/>
    </row>
    <row r="720">
      <c r="D720" s="44"/>
      <c r="E720" s="44"/>
    </row>
    <row r="721">
      <c r="D721" s="44"/>
      <c r="E721" s="44"/>
    </row>
    <row r="722">
      <c r="D722" s="44"/>
      <c r="E722" s="44"/>
    </row>
    <row r="723">
      <c r="D723" s="44"/>
      <c r="E723" s="44"/>
    </row>
    <row r="724">
      <c r="D724" s="44"/>
      <c r="E724" s="44"/>
    </row>
    <row r="725">
      <c r="D725" s="44"/>
      <c r="E725" s="44"/>
    </row>
    <row r="726">
      <c r="D726" s="44"/>
      <c r="E726" s="44"/>
    </row>
    <row r="727">
      <c r="D727" s="44"/>
      <c r="E727" s="44"/>
    </row>
    <row r="728">
      <c r="D728" s="44"/>
      <c r="E728" s="44"/>
    </row>
    <row r="729">
      <c r="D729" s="44"/>
      <c r="E729" s="44"/>
    </row>
    <row r="730">
      <c r="D730" s="44"/>
      <c r="E730" s="44"/>
    </row>
    <row r="731">
      <c r="D731" s="44"/>
      <c r="E731" s="44"/>
    </row>
    <row r="732">
      <c r="D732" s="44"/>
      <c r="E732" s="44"/>
    </row>
    <row r="733">
      <c r="D733" s="44"/>
      <c r="E733" s="44"/>
    </row>
    <row r="734">
      <c r="D734" s="44"/>
      <c r="E734" s="44"/>
    </row>
    <row r="735">
      <c r="D735" s="44"/>
      <c r="E735" s="44"/>
    </row>
    <row r="736">
      <c r="D736" s="44"/>
      <c r="E736" s="44"/>
    </row>
    <row r="737">
      <c r="D737" s="44"/>
      <c r="E737" s="44"/>
    </row>
    <row r="738">
      <c r="D738" s="44"/>
      <c r="E738" s="44"/>
    </row>
    <row r="739">
      <c r="D739" s="44"/>
      <c r="E739" s="44"/>
    </row>
    <row r="740">
      <c r="D740" s="44"/>
      <c r="E740" s="44"/>
    </row>
    <row r="741">
      <c r="D741" s="44"/>
      <c r="E741" s="44"/>
    </row>
    <row r="742">
      <c r="D742" s="44"/>
      <c r="E742" s="44"/>
    </row>
    <row r="743">
      <c r="D743" s="44"/>
      <c r="E743" s="44"/>
    </row>
    <row r="744">
      <c r="D744" s="44"/>
      <c r="E744" s="44"/>
    </row>
    <row r="745">
      <c r="D745" s="44"/>
      <c r="E745" s="44"/>
    </row>
    <row r="746">
      <c r="D746" s="44"/>
      <c r="E746" s="44"/>
    </row>
    <row r="747">
      <c r="D747" s="44"/>
      <c r="E747" s="44"/>
    </row>
    <row r="748">
      <c r="D748" s="44"/>
      <c r="E748" s="44"/>
    </row>
    <row r="749">
      <c r="D749" s="44"/>
      <c r="E749" s="44"/>
    </row>
    <row r="750">
      <c r="D750" s="44"/>
      <c r="E750" s="44"/>
    </row>
    <row r="751">
      <c r="D751" s="44"/>
      <c r="E751" s="44"/>
    </row>
    <row r="752">
      <c r="D752" s="44"/>
      <c r="E752" s="44"/>
    </row>
    <row r="753">
      <c r="D753" s="44"/>
      <c r="E753" s="44"/>
    </row>
    <row r="754">
      <c r="D754" s="44"/>
      <c r="E754" s="44"/>
    </row>
    <row r="755">
      <c r="D755" s="44"/>
      <c r="E755" s="44"/>
    </row>
    <row r="756">
      <c r="D756" s="44"/>
      <c r="E756" s="44"/>
    </row>
    <row r="757">
      <c r="D757" s="44"/>
      <c r="E757" s="44"/>
    </row>
    <row r="758">
      <c r="D758" s="44"/>
      <c r="E758" s="44"/>
    </row>
    <row r="759">
      <c r="D759" s="44"/>
      <c r="E759" s="44"/>
    </row>
    <row r="760">
      <c r="D760" s="44"/>
      <c r="E760" s="44"/>
    </row>
    <row r="761">
      <c r="D761" s="44"/>
      <c r="E761" s="44"/>
    </row>
    <row r="762">
      <c r="D762" s="44"/>
      <c r="E762" s="44"/>
    </row>
    <row r="763">
      <c r="D763" s="44"/>
      <c r="E763" s="44"/>
    </row>
    <row r="764">
      <c r="D764" s="44"/>
      <c r="E764" s="44"/>
    </row>
    <row r="765">
      <c r="D765" s="44"/>
      <c r="E765" s="44"/>
    </row>
    <row r="766">
      <c r="D766" s="44"/>
      <c r="E766" s="44"/>
    </row>
    <row r="767">
      <c r="D767" s="44"/>
      <c r="E767" s="44"/>
    </row>
    <row r="768">
      <c r="D768" s="44"/>
      <c r="E768" s="44"/>
    </row>
    <row r="769">
      <c r="D769" s="44"/>
      <c r="E769" s="44"/>
    </row>
    <row r="770">
      <c r="D770" s="44"/>
      <c r="E770" s="44"/>
    </row>
    <row r="771">
      <c r="D771" s="44"/>
      <c r="E771" s="44"/>
    </row>
    <row r="772">
      <c r="D772" s="44"/>
      <c r="E772" s="44"/>
    </row>
    <row r="773">
      <c r="D773" s="44"/>
      <c r="E773" s="44"/>
    </row>
    <row r="774">
      <c r="D774" s="44"/>
      <c r="E774" s="44"/>
    </row>
    <row r="775">
      <c r="D775" s="44"/>
      <c r="E775" s="44"/>
    </row>
    <row r="776">
      <c r="D776" s="44"/>
      <c r="E776" s="44"/>
    </row>
    <row r="777">
      <c r="D777" s="44"/>
      <c r="E777" s="44"/>
    </row>
    <row r="778">
      <c r="D778" s="44"/>
      <c r="E778" s="44"/>
    </row>
    <row r="779">
      <c r="D779" s="44"/>
      <c r="E779" s="44"/>
    </row>
    <row r="780">
      <c r="D780" s="44"/>
      <c r="E780" s="44"/>
    </row>
    <row r="781">
      <c r="D781" s="44"/>
      <c r="E781" s="44"/>
    </row>
    <row r="782">
      <c r="D782" s="44"/>
      <c r="E782" s="44"/>
    </row>
    <row r="783">
      <c r="D783" s="44"/>
      <c r="E783" s="44"/>
    </row>
    <row r="784">
      <c r="D784" s="44"/>
      <c r="E784" s="44"/>
    </row>
    <row r="785">
      <c r="D785" s="44"/>
      <c r="E785" s="44"/>
    </row>
    <row r="786">
      <c r="D786" s="44"/>
      <c r="E786" s="44"/>
    </row>
    <row r="787">
      <c r="D787" s="44"/>
      <c r="E787" s="44"/>
    </row>
    <row r="788">
      <c r="D788" s="44"/>
      <c r="E788" s="44"/>
    </row>
    <row r="789">
      <c r="D789" s="44"/>
      <c r="E789" s="44"/>
    </row>
    <row r="790">
      <c r="D790" s="44"/>
      <c r="E790" s="44"/>
    </row>
    <row r="791">
      <c r="D791" s="44"/>
      <c r="E791" s="44"/>
    </row>
    <row r="792">
      <c r="D792" s="44"/>
      <c r="E792" s="44"/>
    </row>
    <row r="793">
      <c r="D793" s="44"/>
      <c r="E793" s="44"/>
    </row>
    <row r="794">
      <c r="D794" s="44"/>
      <c r="E794" s="44"/>
    </row>
    <row r="795">
      <c r="D795" s="44"/>
      <c r="E795" s="44"/>
    </row>
    <row r="796">
      <c r="D796" s="44"/>
      <c r="E796" s="44"/>
    </row>
    <row r="797">
      <c r="D797" s="44"/>
      <c r="E797" s="44"/>
    </row>
    <row r="798">
      <c r="D798" s="44"/>
      <c r="E798" s="44"/>
    </row>
    <row r="799">
      <c r="D799" s="44"/>
      <c r="E799" s="44"/>
    </row>
    <row r="800">
      <c r="D800" s="44"/>
      <c r="E800" s="44"/>
    </row>
    <row r="801">
      <c r="D801" s="44"/>
      <c r="E801" s="44"/>
    </row>
    <row r="802">
      <c r="D802" s="44"/>
      <c r="E802" s="44"/>
    </row>
    <row r="803">
      <c r="D803" s="44"/>
      <c r="E803" s="44"/>
    </row>
    <row r="804">
      <c r="D804" s="44"/>
      <c r="E804" s="44"/>
    </row>
    <row r="805">
      <c r="D805" s="44"/>
      <c r="E805" s="44"/>
    </row>
    <row r="806">
      <c r="D806" s="44"/>
      <c r="E806" s="44"/>
    </row>
    <row r="807">
      <c r="D807" s="44"/>
      <c r="E807" s="44"/>
    </row>
    <row r="808">
      <c r="D808" s="44"/>
      <c r="E808" s="44"/>
    </row>
    <row r="809">
      <c r="D809" s="44"/>
      <c r="E809" s="44"/>
    </row>
    <row r="810">
      <c r="D810" s="44"/>
      <c r="E810" s="44"/>
    </row>
    <row r="811">
      <c r="D811" s="44"/>
      <c r="E811" s="44"/>
    </row>
    <row r="812">
      <c r="D812" s="44"/>
      <c r="E812" s="44"/>
    </row>
    <row r="813">
      <c r="D813" s="44"/>
      <c r="E813" s="44"/>
    </row>
    <row r="814">
      <c r="D814" s="44"/>
      <c r="E814" s="44"/>
    </row>
    <row r="815">
      <c r="D815" s="44"/>
      <c r="E815" s="44"/>
    </row>
    <row r="816">
      <c r="D816" s="44"/>
      <c r="E816" s="44"/>
    </row>
    <row r="817">
      <c r="D817" s="44"/>
      <c r="E817" s="44"/>
    </row>
    <row r="818">
      <c r="D818" s="44"/>
      <c r="E818" s="44"/>
    </row>
    <row r="819">
      <c r="D819" s="44"/>
      <c r="E819" s="44"/>
    </row>
    <row r="820">
      <c r="D820" s="44"/>
      <c r="E820" s="44"/>
    </row>
    <row r="821">
      <c r="D821" s="44"/>
      <c r="E821" s="44"/>
    </row>
    <row r="822">
      <c r="D822" s="44"/>
      <c r="E822" s="44"/>
    </row>
    <row r="823">
      <c r="D823" s="44"/>
      <c r="E823" s="44"/>
    </row>
    <row r="824">
      <c r="D824" s="44"/>
      <c r="E824" s="44"/>
    </row>
    <row r="825">
      <c r="D825" s="44"/>
      <c r="E825" s="44"/>
    </row>
    <row r="826">
      <c r="D826" s="44"/>
      <c r="E826" s="44"/>
    </row>
    <row r="827">
      <c r="D827" s="44"/>
      <c r="E827" s="44"/>
    </row>
    <row r="828">
      <c r="D828" s="44"/>
      <c r="E828" s="44"/>
    </row>
    <row r="829">
      <c r="D829" s="44"/>
      <c r="E829" s="44"/>
    </row>
    <row r="830">
      <c r="D830" s="44"/>
      <c r="E830" s="44"/>
    </row>
    <row r="831">
      <c r="D831" s="44"/>
      <c r="E831" s="44"/>
    </row>
    <row r="832">
      <c r="D832" s="44"/>
      <c r="E832" s="44"/>
    </row>
    <row r="833">
      <c r="D833" s="44"/>
      <c r="E833" s="44"/>
    </row>
    <row r="834">
      <c r="D834" s="44"/>
      <c r="E834" s="44"/>
    </row>
    <row r="835">
      <c r="D835" s="44"/>
      <c r="E835" s="44"/>
    </row>
    <row r="836">
      <c r="D836" s="44"/>
      <c r="E836" s="44"/>
    </row>
    <row r="837">
      <c r="D837" s="44"/>
      <c r="E837" s="44"/>
    </row>
    <row r="838">
      <c r="D838" s="44"/>
      <c r="E838" s="44"/>
    </row>
    <row r="839">
      <c r="D839" s="44"/>
      <c r="E839" s="44"/>
    </row>
    <row r="840">
      <c r="D840" s="44"/>
      <c r="E840" s="44"/>
    </row>
    <row r="841">
      <c r="D841" s="44"/>
      <c r="E841" s="44"/>
    </row>
    <row r="842">
      <c r="D842" s="44"/>
      <c r="E842" s="44"/>
    </row>
    <row r="843">
      <c r="D843" s="44"/>
      <c r="E843" s="44"/>
    </row>
    <row r="844">
      <c r="D844" s="44"/>
      <c r="E844" s="44"/>
    </row>
    <row r="845">
      <c r="D845" s="44"/>
      <c r="E845" s="44"/>
    </row>
    <row r="846">
      <c r="D846" s="44"/>
      <c r="E846" s="44"/>
    </row>
    <row r="847">
      <c r="D847" s="44"/>
      <c r="E847" s="44"/>
    </row>
    <row r="848">
      <c r="D848" s="44"/>
      <c r="E848" s="44"/>
    </row>
    <row r="849">
      <c r="D849" s="44"/>
      <c r="E849" s="44"/>
    </row>
    <row r="850">
      <c r="D850" s="44"/>
      <c r="E850" s="44"/>
    </row>
    <row r="851">
      <c r="D851" s="44"/>
      <c r="E851" s="44"/>
    </row>
    <row r="852">
      <c r="D852" s="44"/>
      <c r="E852" s="44"/>
    </row>
    <row r="853">
      <c r="D853" s="44"/>
      <c r="E853" s="44"/>
    </row>
    <row r="854">
      <c r="D854" s="44"/>
      <c r="E854" s="44"/>
    </row>
    <row r="855">
      <c r="D855" s="44"/>
      <c r="E855" s="44"/>
    </row>
    <row r="856">
      <c r="D856" s="44"/>
      <c r="E856" s="44"/>
    </row>
    <row r="857">
      <c r="D857" s="44"/>
      <c r="E857" s="44"/>
    </row>
    <row r="858">
      <c r="D858" s="44"/>
      <c r="E858" s="44"/>
    </row>
    <row r="859">
      <c r="D859" s="44"/>
      <c r="E859" s="44"/>
    </row>
    <row r="860">
      <c r="D860" s="44"/>
      <c r="E860" s="44"/>
    </row>
    <row r="861">
      <c r="D861" s="44"/>
      <c r="E861" s="44"/>
    </row>
    <row r="862">
      <c r="D862" s="44"/>
      <c r="E862" s="44"/>
    </row>
    <row r="863">
      <c r="D863" s="44"/>
      <c r="E863" s="44"/>
    </row>
    <row r="864">
      <c r="D864" s="44"/>
      <c r="E864" s="44"/>
    </row>
    <row r="865">
      <c r="D865" s="44"/>
      <c r="E865" s="44"/>
    </row>
    <row r="866">
      <c r="D866" s="44"/>
      <c r="E866" s="44"/>
    </row>
    <row r="867">
      <c r="D867" s="44"/>
      <c r="E867" s="44"/>
    </row>
    <row r="868">
      <c r="D868" s="44"/>
      <c r="E868" s="44"/>
    </row>
    <row r="869">
      <c r="D869" s="44"/>
      <c r="E869" s="44"/>
    </row>
    <row r="870">
      <c r="D870" s="44"/>
      <c r="E870" s="44"/>
    </row>
    <row r="871">
      <c r="D871" s="44"/>
      <c r="E871" s="44"/>
    </row>
    <row r="872">
      <c r="D872" s="44"/>
      <c r="E872" s="44"/>
    </row>
    <row r="873">
      <c r="D873" s="44"/>
      <c r="E873" s="44"/>
    </row>
    <row r="874">
      <c r="D874" s="44"/>
      <c r="E874" s="44"/>
    </row>
    <row r="875">
      <c r="D875" s="44"/>
      <c r="E875" s="44"/>
    </row>
    <row r="876">
      <c r="D876" s="44"/>
      <c r="E876" s="44"/>
    </row>
    <row r="877">
      <c r="D877" s="44"/>
      <c r="E877" s="44"/>
    </row>
    <row r="878">
      <c r="D878" s="44"/>
      <c r="E878" s="44"/>
    </row>
    <row r="879">
      <c r="D879" s="44"/>
      <c r="E879" s="44"/>
    </row>
    <row r="880">
      <c r="D880" s="44"/>
      <c r="E880" s="44"/>
    </row>
    <row r="881">
      <c r="D881" s="44"/>
      <c r="E881" s="44"/>
    </row>
    <row r="882">
      <c r="D882" s="44"/>
      <c r="E882" s="44"/>
    </row>
    <row r="883">
      <c r="D883" s="44"/>
      <c r="E883" s="44"/>
    </row>
    <row r="884">
      <c r="D884" s="44"/>
      <c r="E884" s="44"/>
    </row>
    <row r="885">
      <c r="D885" s="44"/>
      <c r="E885" s="44"/>
    </row>
    <row r="886">
      <c r="D886" s="44"/>
      <c r="E886" s="44"/>
    </row>
    <row r="887">
      <c r="D887" s="44"/>
      <c r="E887" s="44"/>
    </row>
    <row r="888">
      <c r="D888" s="44"/>
      <c r="E888" s="44"/>
    </row>
    <row r="889">
      <c r="D889" s="44"/>
      <c r="E889" s="44"/>
    </row>
    <row r="890">
      <c r="D890" s="44"/>
      <c r="E890" s="44"/>
    </row>
    <row r="891">
      <c r="D891" s="44"/>
      <c r="E891" s="44"/>
    </row>
    <row r="892">
      <c r="D892" s="44"/>
      <c r="E892" s="44"/>
    </row>
    <row r="893">
      <c r="D893" s="44"/>
      <c r="E893" s="44"/>
    </row>
    <row r="894">
      <c r="D894" s="44"/>
      <c r="E894" s="44"/>
    </row>
    <row r="895">
      <c r="D895" s="44"/>
      <c r="E895" s="44"/>
    </row>
    <row r="896">
      <c r="D896" s="44"/>
      <c r="E896" s="44"/>
    </row>
    <row r="897">
      <c r="D897" s="44"/>
      <c r="E897" s="44"/>
    </row>
    <row r="898">
      <c r="D898" s="44"/>
      <c r="E898" s="44"/>
    </row>
    <row r="899">
      <c r="D899" s="44"/>
      <c r="E899" s="44"/>
    </row>
    <row r="900">
      <c r="D900" s="44"/>
      <c r="E900" s="44"/>
    </row>
    <row r="901">
      <c r="D901" s="44"/>
      <c r="E901" s="44"/>
    </row>
    <row r="902">
      <c r="D902" s="44"/>
      <c r="E902" s="44"/>
    </row>
    <row r="903">
      <c r="D903" s="44"/>
      <c r="E903" s="44"/>
    </row>
    <row r="904">
      <c r="D904" s="44"/>
      <c r="E904" s="44"/>
    </row>
    <row r="905">
      <c r="D905" s="44"/>
      <c r="E905" s="44"/>
    </row>
    <row r="906">
      <c r="D906" s="44"/>
      <c r="E906" s="44"/>
    </row>
    <row r="907">
      <c r="D907" s="44"/>
      <c r="E907" s="44"/>
    </row>
    <row r="908">
      <c r="D908" s="44"/>
      <c r="E908" s="44"/>
    </row>
    <row r="909">
      <c r="D909" s="44"/>
      <c r="E909" s="44"/>
    </row>
    <row r="910">
      <c r="D910" s="44"/>
      <c r="E910" s="44"/>
    </row>
    <row r="911">
      <c r="D911" s="44"/>
      <c r="E911" s="44"/>
    </row>
    <row r="912">
      <c r="D912" s="44"/>
      <c r="E912" s="44"/>
    </row>
    <row r="913">
      <c r="D913" s="44"/>
      <c r="E913" s="44"/>
    </row>
    <row r="914">
      <c r="D914" s="44"/>
      <c r="E914" s="44"/>
    </row>
    <row r="915">
      <c r="D915" s="44"/>
      <c r="E915" s="44"/>
    </row>
    <row r="916">
      <c r="D916" s="44"/>
      <c r="E916" s="44"/>
    </row>
    <row r="917">
      <c r="D917" s="44"/>
      <c r="E917" s="44"/>
    </row>
    <row r="918">
      <c r="D918" s="44"/>
      <c r="E918" s="44"/>
    </row>
    <row r="919">
      <c r="D919" s="44"/>
      <c r="E919" s="44"/>
    </row>
    <row r="920">
      <c r="D920" s="44"/>
      <c r="E920" s="44"/>
    </row>
    <row r="921">
      <c r="D921" s="44"/>
      <c r="E921" s="44"/>
    </row>
    <row r="922">
      <c r="D922" s="44"/>
      <c r="E922" s="44"/>
    </row>
    <row r="923">
      <c r="D923" s="44"/>
      <c r="E923" s="44"/>
    </row>
    <row r="924">
      <c r="D924" s="44"/>
      <c r="E924" s="44"/>
    </row>
    <row r="925">
      <c r="D925" s="44"/>
      <c r="E925" s="44"/>
    </row>
    <row r="926">
      <c r="D926" s="44"/>
      <c r="E926" s="44"/>
    </row>
    <row r="927">
      <c r="D927" s="44"/>
      <c r="E927" s="44"/>
    </row>
    <row r="928">
      <c r="D928" s="44"/>
      <c r="E928" s="44"/>
    </row>
    <row r="929">
      <c r="D929" s="44"/>
      <c r="E929" s="44"/>
    </row>
    <row r="930">
      <c r="D930" s="44"/>
      <c r="E930" s="44"/>
    </row>
    <row r="931">
      <c r="D931" s="44"/>
      <c r="E931" s="44"/>
    </row>
    <row r="932">
      <c r="D932" s="44"/>
      <c r="E932" s="44"/>
    </row>
    <row r="933">
      <c r="D933" s="44"/>
      <c r="E933" s="44"/>
    </row>
    <row r="934">
      <c r="D934" s="44"/>
      <c r="E934" s="44"/>
    </row>
    <row r="935">
      <c r="D935" s="44"/>
      <c r="E935" s="44"/>
    </row>
    <row r="936">
      <c r="D936" s="44"/>
      <c r="E936" s="44"/>
    </row>
    <row r="937">
      <c r="D937" s="44"/>
      <c r="E937" s="44"/>
    </row>
    <row r="938">
      <c r="D938" s="44"/>
      <c r="E938" s="44"/>
    </row>
    <row r="939">
      <c r="D939" s="44"/>
      <c r="E939" s="44"/>
    </row>
    <row r="940">
      <c r="D940" s="44"/>
      <c r="E940" s="44"/>
    </row>
    <row r="941">
      <c r="D941" s="44"/>
      <c r="E941" s="44"/>
    </row>
    <row r="942">
      <c r="D942" s="44"/>
      <c r="E942" s="44"/>
    </row>
    <row r="943">
      <c r="D943" s="44"/>
      <c r="E943" s="44"/>
    </row>
    <row r="944">
      <c r="D944" s="44"/>
      <c r="E944" s="44"/>
    </row>
    <row r="945">
      <c r="D945" s="44"/>
      <c r="E945" s="44"/>
    </row>
    <row r="946">
      <c r="D946" s="44"/>
      <c r="E946" s="44"/>
    </row>
    <row r="947">
      <c r="D947" s="44"/>
      <c r="E947" s="44"/>
    </row>
    <row r="948">
      <c r="D948" s="44"/>
      <c r="E948" s="44"/>
    </row>
    <row r="949">
      <c r="D949" s="44"/>
      <c r="E949" s="44"/>
    </row>
    <row r="950">
      <c r="D950" s="44"/>
      <c r="E950" s="44"/>
    </row>
    <row r="951">
      <c r="D951" s="44"/>
      <c r="E951" s="44"/>
    </row>
    <row r="952">
      <c r="D952" s="44"/>
      <c r="E952" s="44"/>
    </row>
    <row r="953">
      <c r="D953" s="44"/>
      <c r="E953" s="44"/>
    </row>
    <row r="954">
      <c r="D954" s="44"/>
      <c r="E954" s="44"/>
    </row>
    <row r="955">
      <c r="D955" s="44"/>
      <c r="E955" s="44"/>
    </row>
    <row r="956">
      <c r="D956" s="44"/>
      <c r="E956" s="44"/>
    </row>
    <row r="957">
      <c r="D957" s="44"/>
      <c r="E957" s="44"/>
    </row>
    <row r="958">
      <c r="D958" s="44"/>
      <c r="E958" s="44"/>
    </row>
    <row r="959">
      <c r="D959" s="44"/>
      <c r="E959" s="44"/>
    </row>
    <row r="960">
      <c r="D960" s="44"/>
      <c r="E960" s="44"/>
    </row>
    <row r="961">
      <c r="D961" s="44"/>
      <c r="E961" s="44"/>
    </row>
    <row r="962">
      <c r="D962" s="44"/>
      <c r="E962" s="44"/>
    </row>
    <row r="963">
      <c r="D963" s="44"/>
      <c r="E963" s="44"/>
    </row>
    <row r="964">
      <c r="D964" s="44"/>
      <c r="E964" s="44"/>
    </row>
    <row r="965">
      <c r="D965" s="44"/>
      <c r="E965" s="44"/>
    </row>
    <row r="966">
      <c r="D966" s="44"/>
      <c r="E966" s="44"/>
    </row>
    <row r="967">
      <c r="D967" s="44"/>
      <c r="E967" s="44"/>
    </row>
    <row r="968">
      <c r="D968" s="44"/>
      <c r="E968" s="44"/>
    </row>
    <row r="969">
      <c r="D969" s="44"/>
      <c r="E969" s="44"/>
    </row>
    <row r="970">
      <c r="D970" s="44"/>
      <c r="E970" s="44"/>
    </row>
    <row r="971">
      <c r="D971" s="44"/>
      <c r="E971" s="44"/>
    </row>
    <row r="972">
      <c r="D972" s="44"/>
      <c r="E972" s="44"/>
    </row>
    <row r="973">
      <c r="D973" s="44"/>
      <c r="E973" s="44"/>
    </row>
    <row r="974">
      <c r="D974" s="44"/>
      <c r="E974" s="44"/>
    </row>
    <row r="975">
      <c r="D975" s="44"/>
      <c r="E975" s="44"/>
    </row>
    <row r="976">
      <c r="D976" s="44"/>
      <c r="E976" s="44"/>
    </row>
    <row r="977">
      <c r="D977" s="44"/>
      <c r="E977" s="44"/>
    </row>
    <row r="978">
      <c r="D978" s="44"/>
      <c r="E978" s="44"/>
    </row>
    <row r="979">
      <c r="D979" s="44"/>
      <c r="E979" s="44"/>
    </row>
    <row r="980">
      <c r="D980" s="44"/>
      <c r="E980" s="44"/>
    </row>
    <row r="981">
      <c r="D981" s="44"/>
      <c r="E981" s="44"/>
    </row>
    <row r="982">
      <c r="D982" s="44"/>
      <c r="E982" s="44"/>
    </row>
    <row r="983">
      <c r="D983" s="44"/>
      <c r="E983" s="44"/>
    </row>
  </sheetData>
  <hyperlinks>
    <hyperlink r:id="rId1" location="vyse_prispevku" ref="D3"/>
    <hyperlink r:id="rId2" location="rozpoctove_urceni_prijmu" ref="D4"/>
    <hyperlink r:id="rId3" location="rozpoctove_urceni_prijmu" ref="D5"/>
    <hyperlink r:id="rId4" location="rozpoctove_urceni_prijmu" ref="D6"/>
    <hyperlink r:id="rId5" location="rozpoctove_urceni_prijmu" ref="D7"/>
    <hyperlink r:id="rId6" location="rozpoctove_urceni_prijmu" ref="D8"/>
    <hyperlink r:id="rId7" location="rozpoctove_urceni_prijmu" ref="D9"/>
    <hyperlink r:id="rId8" ref="D12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4335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63"/>
    <col customWidth="1" min="2" max="4" width="14.25"/>
    <col customWidth="1" min="5" max="5" width="12.75"/>
    <col customWidth="1" min="6" max="6" width="19.5"/>
    <col customWidth="1" min="7" max="7" width="13.63"/>
    <col customWidth="1" min="8" max="8" width="16.38"/>
    <col customWidth="1" min="9" max="9" width="19.0"/>
  </cols>
  <sheetData>
    <row r="1">
      <c r="A1" s="1" t="s">
        <v>66</v>
      </c>
      <c r="B1" s="2" t="s">
        <v>67</v>
      </c>
      <c r="C1" s="2" t="s">
        <v>68</v>
      </c>
      <c r="D1" s="2" t="s">
        <v>69</v>
      </c>
      <c r="E1" s="34" t="s">
        <v>3</v>
      </c>
      <c r="F1" s="11"/>
      <c r="G1" s="11"/>
      <c r="H1" s="1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45"/>
      <c r="B2" s="46" t="s">
        <v>70</v>
      </c>
      <c r="C2" s="46" t="s">
        <v>71</v>
      </c>
      <c r="D2" s="46" t="s">
        <v>71</v>
      </c>
      <c r="E2" s="47"/>
      <c r="F2" s="11"/>
      <c r="G2" s="11"/>
      <c r="H2" s="1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>
      <c r="A3" s="48" t="s">
        <v>2</v>
      </c>
      <c r="B3" s="49">
        <f t="shared" ref="B3:D3" si="1">SUM(B4:B13)</f>
        <v>2202</v>
      </c>
      <c r="C3" s="49">
        <f t="shared" si="1"/>
        <v>1351</v>
      </c>
      <c r="D3" s="49">
        <f t="shared" si="1"/>
        <v>388</v>
      </c>
      <c r="E3" s="11"/>
      <c r="F3" s="11"/>
      <c r="G3" s="11"/>
      <c r="H3" s="1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>
      <c r="A4" s="50" t="s">
        <v>5</v>
      </c>
      <c r="B4" s="51">
        <f>'Rozpočet 2025 - návrh'!C3</f>
        <v>10</v>
      </c>
      <c r="C4" s="51">
        <f t="shared" ref="C4:D4" si="2">B4</f>
        <v>10</v>
      </c>
      <c r="D4" s="51">
        <f t="shared" si="2"/>
        <v>10</v>
      </c>
      <c r="E4" s="11"/>
      <c r="F4" s="11"/>
      <c r="G4" s="11"/>
      <c r="H4" s="1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>
      <c r="A5" s="50" t="s">
        <v>8</v>
      </c>
      <c r="B5" s="51">
        <f>'Rozpočet 2025 - návrh'!C4</f>
        <v>113</v>
      </c>
      <c r="C5" s="52">
        <f>B5</f>
        <v>113</v>
      </c>
      <c r="D5" s="51">
        <v>0.0</v>
      </c>
      <c r="E5" s="11"/>
      <c r="F5" s="11"/>
      <c r="G5" s="11"/>
      <c r="H5" s="11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>
      <c r="A6" s="50" t="s">
        <v>10</v>
      </c>
      <c r="B6" s="51">
        <f>'Rozpočet 2025 - návrh'!C5</f>
        <v>0</v>
      </c>
      <c r="C6" s="51">
        <v>0.0</v>
      </c>
      <c r="D6" s="51">
        <v>0.0</v>
      </c>
      <c r="E6" s="53"/>
      <c r="F6" s="54" t="s">
        <v>72</v>
      </c>
      <c r="G6" s="11"/>
      <c r="H6" s="1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>
      <c r="A7" s="50" t="s">
        <v>12</v>
      </c>
      <c r="B7" s="51">
        <f>'Rozpočet 2025 - návrh'!C6</f>
        <v>0</v>
      </c>
      <c r="C7" s="55">
        <v>450.0</v>
      </c>
      <c r="D7" s="51">
        <v>150.0</v>
      </c>
      <c r="E7" s="53"/>
      <c r="F7" s="56" t="s">
        <v>73</v>
      </c>
      <c r="G7" s="57" t="s">
        <v>74</v>
      </c>
      <c r="H7" s="57" t="s">
        <v>75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>
      <c r="A8" s="58" t="s">
        <v>76</v>
      </c>
      <c r="B8" s="51">
        <f>'Rozpočet 2025 - návrh'!C7</f>
        <v>446</v>
      </c>
      <c r="C8" s="59">
        <f t="shared" ref="C8:D8" si="3">G8*900*0.5</f>
        <v>450</v>
      </c>
      <c r="D8" s="59">
        <f t="shared" si="3"/>
        <v>0</v>
      </c>
      <c r="E8" s="11"/>
      <c r="F8" s="60" t="s">
        <v>77</v>
      </c>
      <c r="G8" s="61">
        <v>1.0</v>
      </c>
      <c r="H8" s="62">
        <v>0.0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>
      <c r="A9" s="50" t="s">
        <v>16</v>
      </c>
      <c r="B9" s="51">
        <f>'Rozpočet 2025 - návrh'!C8</f>
        <v>0</v>
      </c>
      <c r="C9" s="55">
        <v>0.0</v>
      </c>
      <c r="D9" s="63">
        <f t="shared" ref="D9:D11" si="4">C9</f>
        <v>0</v>
      </c>
      <c r="E9" s="11"/>
      <c r="F9" s="60" t="s">
        <v>78</v>
      </c>
      <c r="G9" s="61">
        <v>6.0</v>
      </c>
      <c r="H9" s="6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>
      <c r="A10" s="18" t="s">
        <v>18</v>
      </c>
      <c r="B10" s="51">
        <f>'Rozpočet 2025 - návrh'!C9</f>
        <v>0</v>
      </c>
      <c r="C10" s="55">
        <f>G10*900*0.5</f>
        <v>0</v>
      </c>
      <c r="D10" s="55">
        <f t="shared" si="4"/>
        <v>0</v>
      </c>
      <c r="E10" s="11"/>
      <c r="F10" s="57" t="s">
        <v>79</v>
      </c>
      <c r="G10" s="61">
        <v>0.0</v>
      </c>
      <c r="H10" s="6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>
      <c r="A11" s="50" t="s">
        <v>20</v>
      </c>
      <c r="B11" s="51">
        <f>'Rozpočet 2025 - návrh'!C10</f>
        <v>22</v>
      </c>
      <c r="C11" s="51">
        <v>0.0</v>
      </c>
      <c r="D11" s="51">
        <f t="shared" si="4"/>
        <v>0</v>
      </c>
      <c r="E11" s="11"/>
      <c r="F11" s="11"/>
      <c r="G11" s="11"/>
      <c r="H11" s="1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>
      <c r="A12" s="65" t="s">
        <v>22</v>
      </c>
      <c r="B12" s="51">
        <f>'Rozpočet 2025 - návrh'!C11</f>
        <v>1491</v>
      </c>
      <c r="C12" s="51">
        <f>B28+B26</f>
        <v>228</v>
      </c>
      <c r="D12" s="51">
        <f>B28+B26</f>
        <v>228</v>
      </c>
      <c r="E12" s="18" t="s">
        <v>80</v>
      </c>
      <c r="F12" s="11"/>
      <c r="G12" s="11"/>
      <c r="H12" s="11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>
      <c r="A13" s="65" t="s">
        <v>24</v>
      </c>
      <c r="B13" s="51">
        <f>'Rozpočet 2025 - návrh'!C12</f>
        <v>120</v>
      </c>
      <c r="C13" s="51">
        <v>100.0</v>
      </c>
      <c r="D13" s="51">
        <v>0.0</v>
      </c>
      <c r="E13" s="22"/>
      <c r="F13" s="11"/>
      <c r="G13" s="11"/>
      <c r="H13" s="1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>
      <c r="A14" s="48" t="s">
        <v>28</v>
      </c>
      <c r="B14" s="49">
        <f t="shared" ref="B14:D14" si="5">SUM(B15:B27)</f>
        <v>2074</v>
      </c>
      <c r="C14" s="49">
        <f t="shared" si="5"/>
        <v>1300</v>
      </c>
      <c r="D14" s="49">
        <f t="shared" si="5"/>
        <v>430</v>
      </c>
      <c r="E14" s="11"/>
      <c r="F14" s="11"/>
      <c r="G14" s="11"/>
      <c r="H14" s="1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>
      <c r="A15" s="50" t="s">
        <v>30</v>
      </c>
      <c r="B15" s="52">
        <f>'Rozpočet 2025 - návrh'!C15</f>
        <v>50</v>
      </c>
      <c r="C15" s="52">
        <v>50.0</v>
      </c>
      <c r="D15" s="51">
        <v>30.0</v>
      </c>
      <c r="E15" s="11"/>
      <c r="F15" s="11"/>
      <c r="G15" s="11"/>
      <c r="H15" s="11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>
      <c r="A16" s="58" t="s">
        <v>32</v>
      </c>
      <c r="B16" s="52">
        <f>'Rozpočet 2025 - návrh'!C16</f>
        <v>200</v>
      </c>
      <c r="C16" s="51">
        <v>200.0</v>
      </c>
      <c r="D16" s="51">
        <v>0.0</v>
      </c>
      <c r="E16" s="11"/>
      <c r="F16" s="11"/>
      <c r="G16" s="11"/>
      <c r="H16" s="1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>
      <c r="A17" s="50" t="s">
        <v>34</v>
      </c>
      <c r="B17" s="52">
        <f>'Rozpočet 2025 - návrh'!C17</f>
        <v>100</v>
      </c>
      <c r="C17" s="51">
        <v>100.0</v>
      </c>
      <c r="D17" s="51">
        <v>50.0</v>
      </c>
      <c r="E17" s="11"/>
      <c r="F17" s="11"/>
      <c r="G17" s="11"/>
      <c r="H17" s="1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>
      <c r="A18" s="58" t="s">
        <v>36</v>
      </c>
      <c r="B18" s="52">
        <f>'Rozpočet 2025 - návrh'!C18</f>
        <v>0</v>
      </c>
      <c r="C18" s="51">
        <v>0.0</v>
      </c>
      <c r="D18" s="51">
        <v>0.0</v>
      </c>
      <c r="E18" s="11"/>
      <c r="F18" s="11"/>
      <c r="G18" s="11"/>
      <c r="H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>
      <c r="A19" s="58" t="s">
        <v>37</v>
      </c>
      <c r="B19" s="52">
        <f>'Rozpočet 2025 - návrh'!C19</f>
        <v>0</v>
      </c>
      <c r="C19" s="51">
        <v>0.0</v>
      </c>
      <c r="D19" s="51">
        <v>0.0</v>
      </c>
      <c r="E19" s="11"/>
      <c r="F19" s="11"/>
      <c r="G19" s="11"/>
      <c r="H19" s="1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>
      <c r="A20" s="58" t="s">
        <v>38</v>
      </c>
      <c r="B20" s="52">
        <f>'Rozpočet 2025 - návrh'!C20</f>
        <v>0</v>
      </c>
      <c r="C20" s="51">
        <v>50.0</v>
      </c>
      <c r="D20" s="51">
        <v>50.0</v>
      </c>
      <c r="E20" s="11"/>
      <c r="F20" s="11"/>
      <c r="G20" s="11"/>
      <c r="H20" s="11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>
      <c r="A21" s="58" t="s">
        <v>40</v>
      </c>
      <c r="B21" s="52">
        <f>'Rozpočet 2025 - návrh'!C21</f>
        <v>800</v>
      </c>
      <c r="C21" s="55">
        <v>0.0</v>
      </c>
      <c r="D21" s="51">
        <v>0.0</v>
      </c>
      <c r="E21" s="11"/>
      <c r="F21" s="11"/>
      <c r="G21" s="11"/>
      <c r="H21" s="11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>
      <c r="A22" s="58" t="s">
        <v>81</v>
      </c>
      <c r="B22" s="52">
        <f>'Rozpočet 2025 - návrh'!C22</f>
        <v>300</v>
      </c>
      <c r="C22" s="55">
        <v>0.0</v>
      </c>
      <c r="D22" s="51">
        <v>0.0</v>
      </c>
      <c r="E22" s="11"/>
      <c r="F22" s="11"/>
      <c r="G22" s="11"/>
      <c r="H22" s="11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>
      <c r="A23" s="58" t="s">
        <v>43</v>
      </c>
      <c r="B23" s="52">
        <f>'Rozpočet 2025 - návrh'!C23</f>
        <v>300</v>
      </c>
      <c r="C23" s="55">
        <v>0.0</v>
      </c>
      <c r="D23" s="51">
        <v>0.0</v>
      </c>
      <c r="E23" s="11"/>
      <c r="F23" s="11"/>
      <c r="G23" s="11"/>
      <c r="H23" s="11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>
      <c r="A24" s="58" t="s">
        <v>46</v>
      </c>
      <c r="B24" s="52">
        <f>'Rozpočet 2025 - návrh'!C24</f>
        <v>0</v>
      </c>
      <c r="C24" s="51">
        <v>400.0</v>
      </c>
      <c r="D24" s="55">
        <v>200.0</v>
      </c>
      <c r="E24" s="11"/>
      <c r="F24" s="11"/>
      <c r="G24" s="11"/>
      <c r="H24" s="11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>
      <c r="A25" s="58" t="s">
        <v>47</v>
      </c>
      <c r="B25" s="52">
        <f>'Rozpočet 2025 - návrh'!C25</f>
        <v>0</v>
      </c>
      <c r="C25" s="51">
        <v>0.0</v>
      </c>
      <c r="D25" s="51">
        <v>0.0</v>
      </c>
      <c r="E25" s="11"/>
      <c r="F25" s="11"/>
      <c r="G25" s="11"/>
      <c r="H25" s="11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>
      <c r="A26" s="58" t="s">
        <v>82</v>
      </c>
      <c r="B26" s="52">
        <f>'Rozpočet 2025 - návrh'!C26</f>
        <v>100</v>
      </c>
      <c r="C26" s="51">
        <v>0.0</v>
      </c>
      <c r="D26" s="51">
        <v>0.0</v>
      </c>
      <c r="E26" s="11"/>
      <c r="F26" s="11"/>
      <c r="G26" s="11"/>
      <c r="H26" s="11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>
      <c r="A27" s="58" t="s">
        <v>49</v>
      </c>
      <c r="B27" s="52">
        <f>'Rozpočet 2025 - návrh'!C27</f>
        <v>224</v>
      </c>
      <c r="C27" s="51">
        <v>500.0</v>
      </c>
      <c r="D27" s="51">
        <v>100.0</v>
      </c>
      <c r="E27" s="11"/>
      <c r="F27" s="66"/>
      <c r="G27" s="22"/>
      <c r="H27" s="22"/>
      <c r="I27" s="6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>
      <c r="A28" s="68" t="s">
        <v>65</v>
      </c>
      <c r="B28" s="49">
        <f t="shared" ref="B28:D28" si="6">B3-B14</f>
        <v>128</v>
      </c>
      <c r="C28" s="49">
        <f t="shared" si="6"/>
        <v>51</v>
      </c>
      <c r="D28" s="49">
        <f t="shared" si="6"/>
        <v>-42</v>
      </c>
      <c r="E28" s="11"/>
      <c r="F28" s="22"/>
      <c r="G28" s="69"/>
      <c r="H28" s="69"/>
      <c r="I28" s="6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>
      <c r="A29" s="70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>
      <c r="A30" s="71" t="s">
        <v>83</v>
      </c>
      <c r="B30" s="49">
        <f>SUM(B31:B32)</f>
        <v>50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>
      <c r="A31" s="72" t="s">
        <v>84</v>
      </c>
      <c r="B31" s="18">
        <v>45.0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>
      <c r="A32" s="72" t="s">
        <v>85</v>
      </c>
      <c r="B32" s="18">
        <v>5.0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>
      <c r="A33" s="70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>
      <c r="A34" s="70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>
      <c r="A35" s="7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>
      <c r="A36" s="7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>
      <c r="A37" s="7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>
      <c r="A38" s="7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>
      <c r="A39" s="7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>
      <c r="A40" s="7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>
      <c r="A41" s="7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>
      <c r="A42" s="7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>
      <c r="A43" s="7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>
      <c r="A44" s="7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>
      <c r="A45" s="7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>
      <c r="A46" s="7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>
      <c r="A47" s="7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>
      <c r="A48" s="7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>
      <c r="A49" s="7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>
      <c r="A50" s="7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>
      <c r="A51" s="7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>
      <c r="A52" s="7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>
      <c r="A53" s="7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>
      <c r="A54" s="7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>
      <c r="A55" s="7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>
      <c r="A56" s="7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>
      <c r="A57" s="7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>
      <c r="A58" s="7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>
      <c r="A59" s="7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>
      <c r="A60" s="7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>
      <c r="A61" s="7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</row>
    <row r="224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</row>
    <row r="2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</row>
    <row r="226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</row>
    <row r="227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</row>
    <row r="228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</row>
    <row r="229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</row>
    <row r="230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</row>
    <row r="23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</row>
    <row r="232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</row>
    <row r="233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</row>
    <row r="234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</row>
    <row r="23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</row>
    <row r="236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</row>
    <row r="237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</row>
    <row r="238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</row>
    <row r="239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</row>
    <row r="240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</row>
    <row r="24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</row>
    <row r="242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</row>
    <row r="243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</row>
    <row r="244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</row>
    <row r="24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</row>
    <row r="246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</row>
    <row r="247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</row>
    <row r="248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</row>
    <row r="249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</row>
    <row r="250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</row>
    <row r="25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</row>
    <row r="252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</row>
    <row r="253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</row>
    <row r="254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</row>
    <row r="25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</row>
    <row r="256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</row>
    <row r="257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</row>
    <row r="258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</row>
    <row r="259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</row>
    <row r="260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</row>
    <row r="26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</row>
    <row r="262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</row>
    <row r="263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</row>
    <row r="264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</row>
    <row r="26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</row>
    <row r="266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</row>
    <row r="267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</row>
    <row r="268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</row>
    <row r="269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</row>
    <row r="270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</row>
    <row r="27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</row>
    <row r="272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</row>
    <row r="273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</row>
    <row r="274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</row>
    <row r="27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</row>
    <row r="276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</row>
    <row r="277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</row>
    <row r="278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</row>
    <row r="279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</row>
    <row r="280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</row>
    <row r="28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</row>
    <row r="282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</row>
    <row r="283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</row>
    <row r="284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</row>
    <row r="28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</row>
    <row r="286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</row>
    <row r="287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</row>
    <row r="288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</row>
    <row r="289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</row>
    <row r="290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</row>
    <row r="29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</row>
    <row r="292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</row>
    <row r="293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</row>
    <row r="294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</row>
    <row r="29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</row>
    <row r="296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</row>
    <row r="297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</row>
    <row r="298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</row>
    <row r="299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</row>
    <row r="300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</row>
    <row r="301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</row>
    <row r="302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</row>
    <row r="303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</row>
    <row r="304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</row>
    <row r="30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</row>
    <row r="306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</row>
    <row r="307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</row>
    <row r="308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</row>
    <row r="309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</row>
    <row r="310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</row>
    <row r="311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</row>
    <row r="312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</row>
    <row r="313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</row>
    <row r="314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</row>
    <row r="31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</row>
    <row r="316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</row>
    <row r="317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</row>
    <row r="318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</row>
    <row r="319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</row>
    <row r="320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</row>
    <row r="321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</row>
    <row r="322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</row>
    <row r="323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</row>
    <row r="324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</row>
    <row r="3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</row>
    <row r="326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</row>
    <row r="327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</row>
    <row r="328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</row>
    <row r="329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</row>
    <row r="330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</row>
    <row r="331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</row>
    <row r="332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</row>
    <row r="333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</row>
    <row r="334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</row>
    <row r="33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</row>
    <row r="336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</row>
    <row r="337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</row>
    <row r="338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</row>
    <row r="339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</row>
    <row r="340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</row>
    <row r="341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</row>
    <row r="342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</row>
    <row r="343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</row>
    <row r="344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</row>
    <row r="34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</row>
    <row r="346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</row>
    <row r="347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</row>
    <row r="348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</row>
    <row r="349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</row>
    <row r="350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</row>
    <row r="351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</row>
    <row r="352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</row>
    <row r="353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</row>
    <row r="354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</row>
    <row r="35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</row>
    <row r="356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</row>
    <row r="357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</row>
    <row r="358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</row>
    <row r="359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</row>
    <row r="360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</row>
    <row r="361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</row>
    <row r="362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</row>
    <row r="363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</row>
    <row r="364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</row>
    <row r="36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</row>
    <row r="366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</row>
    <row r="367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</row>
    <row r="368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</row>
    <row r="369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</row>
    <row r="370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</row>
    <row r="371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</row>
    <row r="372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</row>
    <row r="373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</row>
    <row r="374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</row>
    <row r="37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</row>
    <row r="376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</row>
    <row r="377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</row>
    <row r="378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</row>
    <row r="379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</row>
    <row r="380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</row>
    <row r="381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</row>
    <row r="382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</row>
    <row r="383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</row>
    <row r="384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</row>
    <row r="38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</row>
    <row r="386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</row>
    <row r="387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</row>
    <row r="388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</row>
    <row r="389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</row>
    <row r="390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</row>
    <row r="391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</row>
    <row r="392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</row>
    <row r="393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</row>
    <row r="394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</row>
    <row r="39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</row>
    <row r="396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</row>
    <row r="397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</row>
    <row r="398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</row>
    <row r="399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</row>
    <row r="400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</row>
    <row r="401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</row>
    <row r="402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</row>
    <row r="403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</row>
    <row r="404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</row>
    <row r="40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</row>
    <row r="406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</row>
    <row r="407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</row>
    <row r="408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</row>
    <row r="409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</row>
    <row r="410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</row>
    <row r="411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</row>
    <row r="412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</row>
    <row r="413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</row>
    <row r="414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</row>
    <row r="41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</row>
    <row r="416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</row>
    <row r="417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</row>
    <row r="418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</row>
    <row r="419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</row>
    <row r="420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</row>
    <row r="421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</row>
    <row r="422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</row>
    <row r="423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</row>
    <row r="424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</row>
    <row r="4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</row>
    <row r="426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</row>
    <row r="427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</row>
    <row r="428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</row>
    <row r="429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</row>
    <row r="430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</row>
    <row r="431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</row>
    <row r="432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</row>
    <row r="433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</row>
    <row r="434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</row>
    <row r="43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</row>
    <row r="436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</row>
    <row r="437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</row>
    <row r="438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</row>
    <row r="439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</row>
    <row r="440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</row>
    <row r="441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</row>
    <row r="442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</row>
    <row r="443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</row>
    <row r="444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</row>
    <row r="44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</row>
    <row r="446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</row>
    <row r="447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</row>
    <row r="448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</row>
    <row r="449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</row>
    <row r="450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</row>
    <row r="451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</row>
    <row r="452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</row>
    <row r="453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</row>
    <row r="454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</row>
    <row r="45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</row>
    <row r="456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</row>
    <row r="457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</row>
    <row r="458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</row>
    <row r="459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</row>
    <row r="460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</row>
    <row r="461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</row>
    <row r="462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</row>
    <row r="463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</row>
    <row r="464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</row>
    <row r="46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</row>
    <row r="466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</row>
    <row r="467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</row>
    <row r="468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</row>
    <row r="469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</row>
    <row r="470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</row>
    <row r="471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</row>
    <row r="472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</row>
    <row r="473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</row>
    <row r="474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</row>
    <row r="47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</row>
    <row r="476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</row>
    <row r="477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</row>
    <row r="478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</row>
    <row r="479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</row>
    <row r="480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</row>
    <row r="481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</row>
    <row r="482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</row>
    <row r="483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</row>
    <row r="484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</row>
    <row r="48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</row>
    <row r="486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</row>
    <row r="487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</row>
    <row r="488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</row>
    <row r="489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</row>
    <row r="490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</row>
    <row r="491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</row>
    <row r="492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</row>
    <row r="493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</row>
    <row r="494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</row>
    <row r="49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</row>
    <row r="496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</row>
    <row r="497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</row>
    <row r="498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</row>
    <row r="499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</row>
    <row r="500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</row>
    <row r="501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</row>
    <row r="502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</row>
    <row r="503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</row>
    <row r="504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</row>
    <row r="50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</row>
    <row r="506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</row>
    <row r="507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</row>
    <row r="508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</row>
    <row r="509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</row>
    <row r="510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</row>
    <row r="511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</row>
    <row r="512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</row>
    <row r="513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</row>
    <row r="514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</row>
    <row r="51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</row>
    <row r="516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</row>
    <row r="517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</row>
    <row r="518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</row>
    <row r="519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</row>
    <row r="520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</row>
    <row r="521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</row>
    <row r="522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</row>
    <row r="523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</row>
    <row r="524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</row>
    <row r="5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</row>
    <row r="526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</row>
    <row r="527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</row>
    <row r="528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</row>
    <row r="529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</row>
    <row r="530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</row>
    <row r="531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</row>
    <row r="532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</row>
    <row r="533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</row>
    <row r="534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</row>
    <row r="53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</row>
    <row r="536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</row>
    <row r="537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</row>
    <row r="538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</row>
    <row r="539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</row>
    <row r="540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</row>
    <row r="541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</row>
    <row r="542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</row>
    <row r="543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</row>
    <row r="544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</row>
    <row r="54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</row>
    <row r="546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</row>
    <row r="547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</row>
    <row r="548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</row>
    <row r="549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</row>
    <row r="550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</row>
    <row r="551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</row>
    <row r="552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</row>
    <row r="553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</row>
    <row r="554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</row>
    <row r="55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</row>
    <row r="556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</row>
    <row r="557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</row>
    <row r="558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</row>
    <row r="559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</row>
    <row r="560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</row>
    <row r="561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</row>
    <row r="562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</row>
    <row r="563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</row>
    <row r="564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</row>
    <row r="56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</row>
    <row r="566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</row>
    <row r="567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</row>
    <row r="568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</row>
    <row r="569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</row>
    <row r="570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</row>
    <row r="571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</row>
    <row r="572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</row>
    <row r="573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</row>
    <row r="574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</row>
    <row r="57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</row>
    <row r="576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</row>
    <row r="577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</row>
    <row r="578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</row>
    <row r="579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</row>
    <row r="580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</row>
    <row r="581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</row>
    <row r="582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</row>
    <row r="583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</row>
    <row r="584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</row>
    <row r="58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</row>
    <row r="586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</row>
    <row r="587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</row>
    <row r="588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</row>
    <row r="589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</row>
    <row r="590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</row>
    <row r="591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</row>
    <row r="592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</row>
    <row r="593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</row>
    <row r="594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</row>
    <row r="59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</row>
    <row r="596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</row>
    <row r="597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</row>
    <row r="598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</row>
    <row r="599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</row>
    <row r="600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</row>
    <row r="601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</row>
    <row r="602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</row>
    <row r="603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</row>
    <row r="604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</row>
    <row r="60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</row>
    <row r="606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</row>
    <row r="607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</row>
    <row r="608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</row>
    <row r="609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</row>
    <row r="610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</row>
    <row r="611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</row>
    <row r="612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</row>
    <row r="613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</row>
    <row r="614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</row>
    <row r="61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</row>
    <row r="616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</row>
    <row r="617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</row>
    <row r="618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</row>
    <row r="619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</row>
    <row r="620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</row>
    <row r="621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</row>
    <row r="622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</row>
    <row r="623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</row>
    <row r="624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</row>
    <row r="6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</row>
    <row r="626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</row>
    <row r="627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</row>
    <row r="628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</row>
    <row r="629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</row>
    <row r="630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</row>
    <row r="631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</row>
    <row r="632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</row>
    <row r="633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</row>
    <row r="634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</row>
    <row r="63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</row>
    <row r="636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</row>
    <row r="637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</row>
    <row r="638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</row>
    <row r="639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</row>
    <row r="640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</row>
    <row r="641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</row>
    <row r="642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</row>
    <row r="643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</row>
    <row r="644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</row>
    <row r="64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</row>
    <row r="646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</row>
    <row r="647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</row>
    <row r="648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</row>
    <row r="649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</row>
    <row r="650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</row>
    <row r="651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</row>
    <row r="652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</row>
    <row r="653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</row>
    <row r="654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</row>
    <row r="65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</row>
    <row r="656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</row>
    <row r="657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</row>
    <row r="658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</row>
    <row r="659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</row>
    <row r="660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</row>
    <row r="661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</row>
    <row r="662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</row>
    <row r="663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</row>
    <row r="664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</row>
    <row r="66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</row>
    <row r="666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</row>
    <row r="667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</row>
    <row r="668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</row>
    <row r="669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</row>
    <row r="670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</row>
    <row r="671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</row>
    <row r="672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</row>
    <row r="673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</row>
    <row r="674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</row>
    <row r="67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</row>
    <row r="676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</row>
    <row r="677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</row>
    <row r="678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</row>
    <row r="679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</row>
    <row r="680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</row>
    <row r="681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</row>
    <row r="682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</row>
    <row r="683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</row>
    <row r="684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</row>
    <row r="68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</row>
    <row r="686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</row>
    <row r="687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</row>
    <row r="688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</row>
    <row r="689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</row>
    <row r="690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</row>
    <row r="691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</row>
    <row r="692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</row>
    <row r="693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</row>
    <row r="694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</row>
    <row r="69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</row>
    <row r="696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</row>
    <row r="697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</row>
    <row r="698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</row>
    <row r="699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</row>
    <row r="700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</row>
    <row r="701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</row>
    <row r="702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</row>
    <row r="703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</row>
    <row r="704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</row>
    <row r="70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</row>
    <row r="706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</row>
    <row r="707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</row>
    <row r="708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</row>
    <row r="709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</row>
    <row r="710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</row>
    <row r="711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</row>
    <row r="712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</row>
    <row r="713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</row>
    <row r="714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</row>
    <row r="71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</row>
    <row r="716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</row>
    <row r="717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</row>
    <row r="718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</row>
    <row r="719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</row>
    <row r="720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</row>
    <row r="721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</row>
    <row r="722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</row>
    <row r="723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</row>
    <row r="724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</row>
    <row r="7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</row>
    <row r="726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</row>
    <row r="727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</row>
    <row r="728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</row>
    <row r="729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</row>
    <row r="730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</row>
    <row r="731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</row>
    <row r="732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</row>
    <row r="733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</row>
    <row r="734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</row>
    <row r="73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</row>
    <row r="736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</row>
    <row r="737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</row>
    <row r="738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</row>
    <row r="739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</row>
    <row r="740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</row>
    <row r="741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</row>
    <row r="742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</row>
    <row r="743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</row>
    <row r="744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</row>
    <row r="74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</row>
    <row r="746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</row>
    <row r="747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</row>
    <row r="748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</row>
    <row r="749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</row>
    <row r="750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</row>
    <row r="751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</row>
    <row r="752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</row>
    <row r="753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</row>
    <row r="754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</row>
    <row r="75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</row>
    <row r="756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</row>
    <row r="757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</row>
    <row r="758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</row>
    <row r="759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</row>
    <row r="760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</row>
    <row r="761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</row>
    <row r="762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</row>
    <row r="763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</row>
    <row r="764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</row>
    <row r="76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</row>
    <row r="766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</row>
    <row r="767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</row>
    <row r="768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</row>
    <row r="769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</row>
    <row r="770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</row>
    <row r="771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</row>
    <row r="772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</row>
    <row r="773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</row>
    <row r="774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</row>
    <row r="77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</row>
    <row r="776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</row>
    <row r="777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</row>
    <row r="778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</row>
    <row r="779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</row>
    <row r="780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</row>
    <row r="781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</row>
    <row r="782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</row>
    <row r="783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</row>
    <row r="784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</row>
    <row r="78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</row>
    <row r="786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</row>
    <row r="787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</row>
    <row r="788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</row>
    <row r="789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</row>
    <row r="790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</row>
    <row r="791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</row>
    <row r="792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</row>
    <row r="793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</row>
    <row r="794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</row>
    <row r="79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</row>
    <row r="796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</row>
    <row r="797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</row>
    <row r="798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</row>
    <row r="799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</row>
    <row r="800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</row>
    <row r="801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</row>
    <row r="802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</row>
    <row r="803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</row>
    <row r="804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</row>
    <row r="80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</row>
    <row r="806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</row>
    <row r="807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</row>
    <row r="808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</row>
    <row r="809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</row>
    <row r="810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</row>
    <row r="811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</row>
    <row r="812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</row>
    <row r="813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</row>
    <row r="814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</row>
    <row r="81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</row>
    <row r="816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</row>
    <row r="817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</row>
    <row r="818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</row>
    <row r="819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</row>
    <row r="820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</row>
    <row r="821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</row>
    <row r="822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</row>
    <row r="823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</row>
    <row r="824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</row>
    <row r="8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</row>
    <row r="826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</row>
    <row r="827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</row>
    <row r="828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</row>
    <row r="829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</row>
    <row r="830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</row>
    <row r="831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</row>
    <row r="832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</row>
    <row r="833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</row>
    <row r="834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</row>
    <row r="83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</row>
    <row r="836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</row>
    <row r="837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</row>
    <row r="838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</row>
    <row r="839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</row>
    <row r="840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</row>
    <row r="841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</row>
    <row r="842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</row>
    <row r="843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</row>
    <row r="844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</row>
    <row r="84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</row>
    <row r="846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</row>
    <row r="847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</row>
    <row r="848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</row>
    <row r="849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</row>
    <row r="850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</row>
    <row r="851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</row>
    <row r="852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</row>
    <row r="853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</row>
    <row r="854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</row>
    <row r="85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</row>
    <row r="856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</row>
    <row r="857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</row>
    <row r="858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</row>
    <row r="859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</row>
    <row r="860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</row>
    <row r="861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</row>
    <row r="862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</row>
    <row r="863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</row>
    <row r="864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</row>
    <row r="86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</row>
    <row r="866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</row>
    <row r="867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</row>
    <row r="868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</row>
    <row r="869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</row>
    <row r="870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</row>
    <row r="871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</row>
    <row r="872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</row>
    <row r="873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</row>
    <row r="874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</row>
    <row r="87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</row>
    <row r="876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</row>
    <row r="877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</row>
    <row r="878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</row>
    <row r="879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</row>
    <row r="880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</row>
    <row r="881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</row>
    <row r="882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</row>
    <row r="883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</row>
    <row r="884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</row>
    <row r="88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</row>
    <row r="886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</row>
    <row r="887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</row>
    <row r="888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</row>
    <row r="889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</row>
    <row r="890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</row>
    <row r="891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</row>
    <row r="892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</row>
    <row r="893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</row>
    <row r="894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</row>
    <row r="89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</row>
    <row r="896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</row>
    <row r="897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</row>
    <row r="898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</row>
    <row r="899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</row>
    <row r="900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</row>
    <row r="901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</row>
    <row r="902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</row>
    <row r="903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</row>
    <row r="904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</row>
    <row r="90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</row>
    <row r="906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</row>
    <row r="907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</row>
    <row r="908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</row>
    <row r="909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</row>
    <row r="910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</row>
    <row r="911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</row>
    <row r="912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</row>
    <row r="913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</row>
    <row r="914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</row>
    <row r="91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</row>
    <row r="916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</row>
    <row r="917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</row>
    <row r="918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</row>
    <row r="919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</row>
    <row r="920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</row>
    <row r="921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</row>
    <row r="922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</row>
    <row r="923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</row>
    <row r="924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</row>
    <row r="9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</row>
    <row r="926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</row>
    <row r="927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</row>
    <row r="928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</row>
    <row r="929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</row>
    <row r="930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</row>
    <row r="931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</row>
    <row r="932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</row>
    <row r="933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</row>
    <row r="934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</row>
    <row r="93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</row>
    <row r="936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</row>
    <row r="937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</row>
    <row r="938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</row>
    <row r="939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</row>
    <row r="940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</row>
    <row r="941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</row>
    <row r="942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</row>
    <row r="943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</row>
    <row r="944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</row>
    <row r="94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</row>
    <row r="946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</row>
    <row r="947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</row>
    <row r="948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</row>
    <row r="949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</row>
    <row r="950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</row>
    <row r="951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</row>
    <row r="952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</row>
    <row r="953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</row>
    <row r="954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</row>
    <row r="95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</row>
    <row r="956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</row>
    <row r="957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</row>
    <row r="958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</row>
    <row r="959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</row>
    <row r="960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</row>
    <row r="961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</row>
    <row r="962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</row>
    <row r="963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</row>
    <row r="964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</row>
    <row r="96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</row>
    <row r="966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</row>
    <row r="967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</row>
    <row r="968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</row>
    <row r="969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</row>
    <row r="970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</row>
    <row r="971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</row>
    <row r="972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</row>
    <row r="973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</row>
    <row r="974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</row>
    <row r="97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</row>
    <row r="976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</row>
    <row r="977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</row>
    <row r="978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</row>
  </sheetData>
  <hyperlinks>
    <hyperlink r:id="rId2" ref="A31"/>
    <hyperlink r:id="rId3" ref="A32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761D"/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8.5"/>
    <col customWidth="1" min="3" max="3" width="13.0"/>
    <col customWidth="1" min="4" max="4" width="7.25"/>
    <col customWidth="1" min="5" max="5" width="8.88"/>
    <col customWidth="1" min="6" max="6" width="7.25"/>
    <col customWidth="1" min="7" max="7" width="9.75"/>
    <col customWidth="1" min="8" max="8" width="7.25"/>
    <col customWidth="1" min="9" max="9" width="9.75"/>
    <col customWidth="1" min="10" max="10" width="7.25"/>
    <col customWidth="1" min="11" max="11" width="9.75"/>
    <col customWidth="1" min="12" max="12" width="7.25"/>
    <col customWidth="1" min="13" max="13" width="9.75"/>
    <col customWidth="1" min="14" max="14" width="7.25"/>
    <col customWidth="1" min="15" max="15" width="12.88"/>
    <col customWidth="1" min="16" max="16" width="7.25"/>
    <col customWidth="1" min="17" max="17" width="8.88"/>
    <col customWidth="1" min="18" max="18" width="7.25"/>
    <col customWidth="1" min="19" max="19" width="14.13"/>
    <col customWidth="1" min="20" max="20" width="7.25"/>
    <col customWidth="1" min="21" max="21" width="12.75"/>
    <col customWidth="1" min="22" max="22" width="7.25"/>
  </cols>
  <sheetData>
    <row r="1">
      <c r="A1" s="74"/>
      <c r="B1" s="74" t="s">
        <v>86</v>
      </c>
      <c r="C1" s="10" t="s">
        <v>87</v>
      </c>
      <c r="D1" s="75" t="s">
        <v>88</v>
      </c>
      <c r="E1" s="10" t="s">
        <v>89</v>
      </c>
      <c r="F1" s="75" t="s">
        <v>88</v>
      </c>
      <c r="G1" s="10" t="s">
        <v>90</v>
      </c>
      <c r="H1" s="75" t="s">
        <v>88</v>
      </c>
      <c r="I1" s="10" t="s">
        <v>91</v>
      </c>
      <c r="J1" s="75" t="s">
        <v>88</v>
      </c>
      <c r="K1" s="10" t="s">
        <v>92</v>
      </c>
      <c r="L1" s="75" t="s">
        <v>88</v>
      </c>
      <c r="M1" s="10" t="s">
        <v>93</v>
      </c>
      <c r="N1" s="75" t="s">
        <v>88</v>
      </c>
      <c r="O1" s="10" t="s">
        <v>94</v>
      </c>
      <c r="P1" s="75" t="s">
        <v>88</v>
      </c>
      <c r="Q1" s="10" t="s">
        <v>95</v>
      </c>
      <c r="R1" s="75" t="s">
        <v>88</v>
      </c>
      <c r="S1" s="10" t="s">
        <v>96</v>
      </c>
      <c r="T1" s="75" t="s">
        <v>88</v>
      </c>
      <c r="U1" s="10" t="s">
        <v>97</v>
      </c>
      <c r="V1" s="75" t="s">
        <v>88</v>
      </c>
      <c r="W1" s="74"/>
      <c r="X1" s="74"/>
      <c r="Y1" s="74"/>
      <c r="Z1" s="74"/>
      <c r="AA1" s="74"/>
      <c r="AB1" s="74"/>
    </row>
    <row r="2">
      <c r="A2" s="76" t="s">
        <v>98</v>
      </c>
      <c r="B2" s="77">
        <v>100.0</v>
      </c>
      <c r="C2" s="77">
        <v>22.0</v>
      </c>
      <c r="D2" s="78">
        <f t="shared" ref="D2:D3" si="1">B2*C2</f>
        <v>2200</v>
      </c>
      <c r="E2" s="77">
        <v>9.0</v>
      </c>
      <c r="F2" s="78">
        <f t="shared" ref="F2:F3" si="2">E2*B2</f>
        <v>900</v>
      </c>
      <c r="G2" s="76">
        <v>8.0</v>
      </c>
      <c r="H2" s="78">
        <f t="shared" ref="H2:H3" si="3">B2*G2</f>
        <v>800</v>
      </c>
      <c r="I2" s="77">
        <v>4.0</v>
      </c>
      <c r="J2" s="78">
        <f t="shared" ref="J2:J3" si="4">I2*B2</f>
        <v>400</v>
      </c>
      <c r="K2" s="10">
        <v>3.0</v>
      </c>
      <c r="L2" s="78">
        <f t="shared" ref="L2:L3" si="5">K2*B2</f>
        <v>300</v>
      </c>
      <c r="M2" s="10">
        <v>3.0</v>
      </c>
      <c r="N2" s="78">
        <f t="shared" ref="N2:N3" si="6">M2*B2</f>
        <v>300</v>
      </c>
      <c r="O2" s="77">
        <v>3.0</v>
      </c>
      <c r="P2" s="78">
        <f t="shared" ref="P2:P3" si="7">B2*O2</f>
        <v>300</v>
      </c>
      <c r="Q2" s="10">
        <v>2.0</v>
      </c>
      <c r="R2" s="78">
        <f t="shared" ref="R2:R3" si="8">Q2*B2</f>
        <v>200</v>
      </c>
      <c r="S2" s="10">
        <v>0.0</v>
      </c>
      <c r="T2" s="78">
        <f t="shared" ref="T2:T3" si="9">S2*B2</f>
        <v>0</v>
      </c>
      <c r="U2" s="10">
        <v>1.0</v>
      </c>
      <c r="V2" s="78">
        <f t="shared" ref="V2:V3" si="10">U2*B2</f>
        <v>100</v>
      </c>
      <c r="W2" s="74"/>
      <c r="X2" s="74"/>
      <c r="Y2" s="74"/>
      <c r="Z2" s="74"/>
      <c r="AA2" s="74"/>
      <c r="AB2" s="74"/>
    </row>
    <row r="3">
      <c r="A3" s="76" t="s">
        <v>99</v>
      </c>
      <c r="B3" s="77">
        <v>50.0</v>
      </c>
      <c r="C3" s="77">
        <v>50.0</v>
      </c>
      <c r="D3" s="78">
        <f t="shared" si="1"/>
        <v>2500</v>
      </c>
      <c r="E3" s="77">
        <v>16.0</v>
      </c>
      <c r="F3" s="78">
        <f t="shared" si="2"/>
        <v>800</v>
      </c>
      <c r="G3" s="77">
        <v>4.0</v>
      </c>
      <c r="H3" s="78">
        <f t="shared" si="3"/>
        <v>200</v>
      </c>
      <c r="I3" s="77">
        <v>5.0</v>
      </c>
      <c r="J3" s="78">
        <f t="shared" si="4"/>
        <v>250</v>
      </c>
      <c r="K3" s="10">
        <v>2.0</v>
      </c>
      <c r="L3" s="78">
        <f t="shared" si="5"/>
        <v>100</v>
      </c>
      <c r="M3" s="10">
        <v>0.0</v>
      </c>
      <c r="N3" s="78">
        <f t="shared" si="6"/>
        <v>0</v>
      </c>
      <c r="O3" s="77">
        <v>5.0</v>
      </c>
      <c r="P3" s="78">
        <f t="shared" si="7"/>
        <v>250</v>
      </c>
      <c r="Q3" s="10">
        <v>1.0</v>
      </c>
      <c r="R3" s="78">
        <f t="shared" si="8"/>
        <v>50</v>
      </c>
      <c r="S3" s="10">
        <v>1.0</v>
      </c>
      <c r="T3" s="78">
        <f t="shared" si="9"/>
        <v>50</v>
      </c>
      <c r="U3" s="10">
        <v>2.0</v>
      </c>
      <c r="V3" s="78">
        <f t="shared" si="10"/>
        <v>100</v>
      </c>
      <c r="W3" s="74"/>
      <c r="X3" s="74"/>
      <c r="Y3" s="74"/>
      <c r="Z3" s="74"/>
      <c r="AA3" s="74"/>
      <c r="AB3" s="74"/>
    </row>
    <row r="4">
      <c r="A4" s="77" t="s">
        <v>100</v>
      </c>
      <c r="B4" s="77" t="s">
        <v>39</v>
      </c>
      <c r="C4" s="10">
        <v>97377.0</v>
      </c>
      <c r="D4" s="79" t="s">
        <v>39</v>
      </c>
      <c r="E4" s="77">
        <v>34370.0</v>
      </c>
      <c r="F4" s="79" t="s">
        <v>39</v>
      </c>
      <c r="G4" s="77">
        <v>30986.0</v>
      </c>
      <c r="H4" s="79" t="s">
        <v>39</v>
      </c>
      <c r="I4" s="10"/>
      <c r="J4" s="79" t="s">
        <v>39</v>
      </c>
      <c r="K4" s="10">
        <v>8262.0</v>
      </c>
      <c r="L4" s="79" t="s">
        <v>39</v>
      </c>
      <c r="M4" s="10">
        <v>11250.0</v>
      </c>
      <c r="N4" s="79" t="s">
        <v>39</v>
      </c>
      <c r="O4" s="77">
        <v>20747.0</v>
      </c>
      <c r="P4" s="79" t="s">
        <v>39</v>
      </c>
      <c r="Q4" s="10">
        <v>7055.0</v>
      </c>
      <c r="R4" s="79" t="s">
        <v>39</v>
      </c>
      <c r="S4" s="10">
        <v>3608.0</v>
      </c>
      <c r="T4" s="79" t="s">
        <v>39</v>
      </c>
      <c r="U4" s="10">
        <v>2242.0</v>
      </c>
      <c r="V4" s="79" t="s">
        <v>39</v>
      </c>
      <c r="W4" s="74"/>
      <c r="X4" s="74"/>
      <c r="Y4" s="74"/>
      <c r="Z4" s="74"/>
      <c r="AA4" s="74"/>
      <c r="AB4" s="74"/>
    </row>
    <row r="5">
      <c r="A5" s="76" t="s">
        <v>101</v>
      </c>
      <c r="B5" s="77">
        <v>0.01</v>
      </c>
      <c r="C5" s="10">
        <v>3.0</v>
      </c>
      <c r="D5" s="78">
        <f>B5*C5*C4</f>
        <v>2921.31</v>
      </c>
      <c r="E5" s="77">
        <v>2.0</v>
      </c>
      <c r="F5" s="78">
        <f>B5*E5*E4</f>
        <v>687.4</v>
      </c>
      <c r="G5" s="77">
        <v>3.0</v>
      </c>
      <c r="H5" s="78">
        <f>B5*G5*G4</f>
        <v>929.58</v>
      </c>
      <c r="I5" s="10">
        <v>0.0</v>
      </c>
      <c r="J5" s="78">
        <f>I5*B5*I4</f>
        <v>0</v>
      </c>
      <c r="K5" s="10">
        <v>2.0</v>
      </c>
      <c r="L5" s="78">
        <f>K5*B5*K4</f>
        <v>165.24</v>
      </c>
      <c r="M5" s="10">
        <v>1.0</v>
      </c>
      <c r="N5" s="78">
        <f>M5*B5*M4</f>
        <v>112.5</v>
      </c>
      <c r="O5" s="77">
        <v>1.0</v>
      </c>
      <c r="P5" s="78">
        <f>B5*O5*O4</f>
        <v>207.47</v>
      </c>
      <c r="Q5" s="10">
        <v>1.0</v>
      </c>
      <c r="R5" s="78">
        <f>Q5*B5*Q4</f>
        <v>70.55</v>
      </c>
      <c r="S5" s="10">
        <v>1.0</v>
      </c>
      <c r="T5" s="78">
        <f>S5*B5*S4</f>
        <v>36.08</v>
      </c>
      <c r="U5" s="10">
        <v>0.0</v>
      </c>
      <c r="V5" s="78">
        <f>U5*B5*U4</f>
        <v>0</v>
      </c>
      <c r="W5" s="74"/>
      <c r="X5" s="74"/>
      <c r="Y5" s="74"/>
      <c r="Z5" s="74"/>
      <c r="AA5" s="74"/>
      <c r="AB5" s="74"/>
    </row>
    <row r="6">
      <c r="A6" s="76" t="s">
        <v>102</v>
      </c>
      <c r="B6" s="77">
        <v>0.005</v>
      </c>
      <c r="C6" s="10">
        <v>0.0</v>
      </c>
      <c r="D6" s="79">
        <v>0.0</v>
      </c>
      <c r="E6" s="77">
        <v>2.0</v>
      </c>
      <c r="F6" s="78">
        <f>B6*E6*E4</f>
        <v>343.7</v>
      </c>
      <c r="G6" s="77">
        <v>2.0</v>
      </c>
      <c r="H6" s="78">
        <f>B6*G6*G4</f>
        <v>309.86</v>
      </c>
      <c r="I6" s="10">
        <v>0.0</v>
      </c>
      <c r="J6" s="78">
        <f>I6*B6</f>
        <v>0</v>
      </c>
      <c r="K6" s="10">
        <v>0.0</v>
      </c>
      <c r="L6" s="78">
        <f>B6*K6*K4</f>
        <v>0</v>
      </c>
      <c r="M6" s="10">
        <v>0.0</v>
      </c>
      <c r="N6" s="78">
        <f>B6*M4*M6</f>
        <v>0</v>
      </c>
      <c r="O6" s="77">
        <v>0.0</v>
      </c>
      <c r="P6" s="78">
        <f>B6*O4*O6</f>
        <v>0</v>
      </c>
      <c r="Q6" s="10">
        <v>0.0</v>
      </c>
      <c r="R6" s="78">
        <f>Q6*Q4*B6</f>
        <v>0</v>
      </c>
      <c r="S6" s="10">
        <v>1.0</v>
      </c>
      <c r="T6" s="78">
        <f>S6*B6*S4</f>
        <v>18.04</v>
      </c>
      <c r="U6" s="10">
        <v>0.0</v>
      </c>
      <c r="V6" s="78">
        <f>U6*U4*B6</f>
        <v>0</v>
      </c>
      <c r="W6" s="74"/>
      <c r="X6" s="74"/>
      <c r="Y6" s="74"/>
      <c r="Z6" s="74"/>
      <c r="AA6" s="74"/>
      <c r="AB6" s="74"/>
    </row>
    <row r="7">
      <c r="A7" s="10"/>
      <c r="B7" s="74"/>
      <c r="C7" s="10">
        <v>7858.0</v>
      </c>
      <c r="D7" s="79" t="s">
        <v>39</v>
      </c>
      <c r="E7" s="74"/>
      <c r="F7" s="80"/>
      <c r="G7" s="74"/>
      <c r="H7" s="80"/>
      <c r="I7" s="74"/>
      <c r="J7" s="80"/>
      <c r="K7" s="74"/>
      <c r="L7" s="80"/>
      <c r="M7" s="74"/>
      <c r="N7" s="78"/>
      <c r="O7" s="74"/>
      <c r="P7" s="80"/>
      <c r="Q7" s="74"/>
      <c r="R7" s="78"/>
      <c r="S7" s="74"/>
      <c r="T7" s="78"/>
      <c r="U7" s="74"/>
      <c r="V7" s="78"/>
      <c r="W7" s="74"/>
      <c r="X7" s="74"/>
      <c r="Y7" s="74"/>
      <c r="Z7" s="74"/>
      <c r="AA7" s="74"/>
      <c r="AB7" s="74"/>
    </row>
    <row r="8">
      <c r="A8" s="10"/>
      <c r="B8" s="74"/>
      <c r="C8" s="10">
        <v>1.0</v>
      </c>
      <c r="D8" s="78">
        <f>B5*C8*C7</f>
        <v>78.58</v>
      </c>
      <c r="E8" s="74"/>
      <c r="F8" s="80"/>
      <c r="G8" s="74"/>
      <c r="H8" s="80"/>
      <c r="I8" s="74"/>
      <c r="J8" s="80"/>
      <c r="K8" s="74"/>
      <c r="L8" s="80"/>
      <c r="M8" s="74"/>
      <c r="N8" s="78"/>
      <c r="O8" s="74"/>
      <c r="P8" s="80"/>
      <c r="Q8" s="74"/>
      <c r="R8" s="78"/>
      <c r="S8" s="74"/>
      <c r="T8" s="78"/>
      <c r="U8" s="74"/>
      <c r="V8" s="78"/>
      <c r="W8" s="74"/>
      <c r="X8" s="74"/>
      <c r="Y8" s="74"/>
      <c r="Z8" s="74"/>
      <c r="AA8" s="74"/>
      <c r="AB8" s="74"/>
    </row>
    <row r="9">
      <c r="A9" s="10"/>
      <c r="B9" s="74"/>
      <c r="C9" s="10">
        <v>0.0</v>
      </c>
      <c r="D9" s="78">
        <f>B6*C9*C7</f>
        <v>0</v>
      </c>
      <c r="E9" s="74"/>
      <c r="F9" s="80"/>
      <c r="G9" s="74"/>
      <c r="H9" s="80"/>
      <c r="I9" s="74"/>
      <c r="J9" s="80"/>
      <c r="K9" s="74"/>
      <c r="L9" s="80"/>
      <c r="M9" s="74"/>
      <c r="N9" s="78"/>
      <c r="O9" s="74"/>
      <c r="P9" s="80"/>
      <c r="Q9" s="74"/>
      <c r="R9" s="78"/>
      <c r="S9" s="74"/>
      <c r="T9" s="78"/>
      <c r="U9" s="74"/>
      <c r="V9" s="78"/>
      <c r="W9" s="74"/>
      <c r="X9" s="74"/>
      <c r="Y9" s="74"/>
      <c r="Z9" s="74"/>
      <c r="AA9" s="74"/>
      <c r="AB9" s="74"/>
    </row>
    <row r="10">
      <c r="A10" s="74" t="s">
        <v>103</v>
      </c>
      <c r="B10" s="74"/>
      <c r="C10" s="74"/>
      <c r="D10" s="80">
        <f>SUM(D2:D9)</f>
        <v>7699.89</v>
      </c>
      <c r="E10" s="74"/>
      <c r="F10" s="80">
        <f>SUM(F2:F6)</f>
        <v>2731.1</v>
      </c>
      <c r="G10" s="74"/>
      <c r="H10" s="80">
        <f>SUM(H2:H6)</f>
        <v>2239.44</v>
      </c>
      <c r="I10" s="74"/>
      <c r="J10" s="80">
        <f>SUM(J2:J6)</f>
        <v>650</v>
      </c>
      <c r="K10" s="74"/>
      <c r="L10" s="80">
        <f>SUM(L2:L6)</f>
        <v>565.24</v>
      </c>
      <c r="M10" s="74"/>
      <c r="N10" s="80">
        <f>SUM(N2:N6)</f>
        <v>412.5</v>
      </c>
      <c r="O10" s="74"/>
      <c r="P10" s="80">
        <f>SUM(P2:P6)</f>
        <v>757.47</v>
      </c>
      <c r="Q10" s="74"/>
      <c r="R10" s="80">
        <f>SUM(R2:R6)</f>
        <v>320.55</v>
      </c>
      <c r="S10" s="74"/>
      <c r="T10" s="80">
        <f>SUM(T2:T6)</f>
        <v>104.12</v>
      </c>
      <c r="U10" s="74"/>
      <c r="V10" s="80">
        <f>SUM(V2:V6)</f>
        <v>200</v>
      </c>
      <c r="W10" s="74"/>
      <c r="X10" s="74"/>
      <c r="Y10" s="74"/>
      <c r="Z10" s="74"/>
      <c r="AA10" s="74"/>
      <c r="AB10" s="74"/>
    </row>
    <row r="11">
      <c r="A11" s="74" t="s">
        <v>104</v>
      </c>
      <c r="B11" s="74"/>
      <c r="C11" s="74"/>
      <c r="D11" s="81">
        <f>D10/B13</f>
        <v>0.4910547049</v>
      </c>
      <c r="E11" s="74"/>
      <c r="F11" s="76">
        <f>F10/B13</f>
        <v>0.1741738524</v>
      </c>
      <c r="G11" s="74"/>
      <c r="H11" s="81">
        <f>H10/B13</f>
        <v>0.142818605</v>
      </c>
      <c r="I11" s="74"/>
      <c r="J11" s="82">
        <f>J10/B13</f>
        <v>0.04145326208</v>
      </c>
      <c r="K11" s="74"/>
      <c r="L11" s="82">
        <f>L10/B13</f>
        <v>0.03604775671</v>
      </c>
      <c r="M11" s="74"/>
      <c r="N11" s="82">
        <f>N10/B13</f>
        <v>0.02630687786</v>
      </c>
      <c r="O11" s="74"/>
      <c r="P11" s="81">
        <f>P10/B13</f>
        <v>0.04830708066</v>
      </c>
      <c r="Q11" s="74"/>
      <c r="R11" s="82">
        <f>R10/B13</f>
        <v>0.02044283563</v>
      </c>
      <c r="S11" s="74"/>
      <c r="T11" s="82">
        <f>T10/B13</f>
        <v>0.006640174843</v>
      </c>
      <c r="U11" s="74"/>
      <c r="V11" s="82">
        <f>V10/B13</f>
        <v>0.01275484987</v>
      </c>
      <c r="W11" s="74"/>
      <c r="X11" s="74"/>
      <c r="Y11" s="74"/>
      <c r="Z11" s="74"/>
      <c r="AA11" s="74"/>
      <c r="AB11" s="74"/>
    </row>
    <row r="12">
      <c r="A12" s="10" t="s">
        <v>105</v>
      </c>
      <c r="B12" s="74"/>
      <c r="C12" s="76">
        <f>D11*B14</f>
        <v>98.21094098</v>
      </c>
      <c r="D12" s="74"/>
      <c r="E12" s="76">
        <f>F11*B14</f>
        <v>34.83477049</v>
      </c>
      <c r="F12" s="74"/>
      <c r="G12" s="76">
        <f>H11*B14</f>
        <v>28.563721</v>
      </c>
      <c r="H12" s="74"/>
      <c r="I12" s="76">
        <f>J11*B14</f>
        <v>8.290652417</v>
      </c>
      <c r="J12" s="74"/>
      <c r="K12" s="76">
        <f>L11*B14</f>
        <v>7.209551342</v>
      </c>
      <c r="L12" s="74"/>
      <c r="M12" s="76">
        <f>N11*B14</f>
        <v>5.261375572</v>
      </c>
      <c r="N12" s="74"/>
      <c r="O12" s="76">
        <f>P11*B14</f>
        <v>9.661416133</v>
      </c>
      <c r="P12" s="74"/>
      <c r="Q12" s="76">
        <f>R11*B14</f>
        <v>4.088567127</v>
      </c>
      <c r="R12" s="74"/>
      <c r="S12" s="76">
        <f>T11*B14</f>
        <v>1.328034969</v>
      </c>
      <c r="T12" s="74"/>
      <c r="U12" s="76">
        <f>V11*B14</f>
        <v>2.550969974</v>
      </c>
      <c r="V12" s="74"/>
      <c r="W12" s="74"/>
      <c r="X12" s="74"/>
      <c r="Y12" s="74"/>
      <c r="Z12" s="74"/>
      <c r="AA12" s="74"/>
      <c r="AB12" s="74"/>
    </row>
    <row r="13">
      <c r="A13" s="10" t="s">
        <v>106</v>
      </c>
      <c r="B13" s="76">
        <f>SUM(F10,H10,D10,P10,J10,R10,V10,T10,L10,N10)</f>
        <v>15680.31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3"/>
      <c r="T13" s="74"/>
      <c r="U13" s="74"/>
      <c r="V13" s="74"/>
      <c r="W13" s="74"/>
      <c r="X13" s="74"/>
      <c r="Y13" s="74"/>
      <c r="Z13" s="74"/>
      <c r="AA13" s="74"/>
      <c r="AB13" s="74"/>
    </row>
    <row r="14">
      <c r="A14" s="10" t="s">
        <v>107</v>
      </c>
      <c r="B14" s="77">
        <v>200.0</v>
      </c>
      <c r="C14" s="74"/>
      <c r="D14" s="74"/>
      <c r="E14" s="10"/>
      <c r="F14" s="74"/>
      <c r="G14" s="74"/>
      <c r="H14" s="73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</row>
    <row r="16">
      <c r="A16" s="34" t="s">
        <v>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</row>
    <row r="17">
      <c r="A17" s="83" t="s">
        <v>108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</row>
    <row r="19">
      <c r="A19" s="84" t="s">
        <v>109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</row>
    <row r="20">
      <c r="A20" s="18" t="s">
        <v>110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>
      <c r="A21" s="85" t="s">
        <v>111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</row>
    <row r="23">
      <c r="A23" s="10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</row>
    <row r="24">
      <c r="A24" s="10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</row>
    <row r="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</row>
    <row r="26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</row>
    <row r="27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</row>
    <row r="28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</row>
    <row r="29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</row>
    <row r="30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</row>
    <row r="3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</row>
    <row r="3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</row>
    <row r="3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</row>
    <row r="34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</row>
    <row r="36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</row>
    <row r="37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</row>
    <row r="38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</row>
    <row r="39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</row>
    <row r="40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</row>
    <row r="4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</row>
    <row r="4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</row>
    <row r="43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</row>
    <row r="44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</row>
    <row r="4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</row>
    <row r="46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</row>
    <row r="47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</row>
    <row r="48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</row>
    <row r="49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</row>
    <row r="50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</row>
    <row r="5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</row>
    <row r="5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</row>
    <row r="54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</row>
    <row r="5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</row>
    <row r="56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</row>
    <row r="57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</row>
    <row r="58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</row>
    <row r="59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</row>
    <row r="60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</row>
    <row r="6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</row>
    <row r="6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</row>
    <row r="63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</row>
    <row r="64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</row>
    <row r="6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</row>
    <row r="66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</row>
    <row r="67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</row>
    <row r="68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</row>
    <row r="69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</row>
    <row r="70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</row>
    <row r="7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</row>
    <row r="7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</row>
    <row r="73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</row>
    <row r="74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</row>
    <row r="7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</row>
    <row r="76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</row>
    <row r="77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</row>
    <row r="78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</row>
    <row r="79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</row>
    <row r="80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</row>
    <row r="8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</row>
    <row r="8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</row>
    <row r="83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</row>
    <row r="84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</row>
    <row r="8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</row>
    <row r="86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</row>
    <row r="87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</row>
    <row r="88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</row>
    <row r="89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</row>
    <row r="90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</row>
    <row r="9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</row>
    <row r="9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</row>
    <row r="93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</row>
    <row r="94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</row>
    <row r="9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</row>
    <row r="96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</row>
    <row r="97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</row>
    <row r="98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</row>
    <row r="99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</row>
    <row r="100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</row>
    <row r="10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</row>
    <row r="102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</row>
    <row r="103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</row>
    <row r="104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</row>
    <row r="10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</row>
    <row r="106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</row>
    <row r="107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</row>
    <row r="108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</row>
    <row r="109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</row>
    <row r="110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</row>
    <row r="11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</row>
    <row r="11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</row>
    <row r="113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</row>
    <row r="114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</row>
    <row r="115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</row>
    <row r="116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</row>
    <row r="117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</row>
    <row r="118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</row>
    <row r="119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</row>
    <row r="120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</row>
    <row r="12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</row>
    <row r="12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</row>
    <row r="123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</row>
    <row r="124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</row>
    <row r="125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</row>
    <row r="126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</row>
    <row r="127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</row>
    <row r="128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</row>
    <row r="129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</row>
    <row r="130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</row>
    <row r="13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</row>
    <row r="13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</row>
    <row r="133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</row>
    <row r="134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</row>
    <row r="135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</row>
    <row r="136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</row>
    <row r="137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</row>
    <row r="138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</row>
    <row r="139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</row>
    <row r="140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</row>
    <row r="14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</row>
    <row r="14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</row>
    <row r="143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</row>
    <row r="144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</row>
    <row r="145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</row>
    <row r="146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</row>
    <row r="147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</row>
    <row r="148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</row>
    <row r="149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</row>
    <row r="150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</row>
    <row r="15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</row>
    <row r="152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</row>
    <row r="153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</row>
    <row r="154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</row>
    <row r="155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</row>
    <row r="156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</row>
    <row r="157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</row>
    <row r="158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</row>
    <row r="159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</row>
    <row r="160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</row>
    <row r="16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</row>
    <row r="162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</row>
    <row r="163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</row>
    <row r="164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</row>
    <row r="16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</row>
    <row r="166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</row>
    <row r="167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</row>
    <row r="168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</row>
    <row r="169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</row>
    <row r="170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</row>
    <row r="17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</row>
    <row r="172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</row>
    <row r="173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</row>
    <row r="174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</row>
    <row r="17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</row>
    <row r="176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</row>
    <row r="177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</row>
    <row r="178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</row>
    <row r="179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</row>
    <row r="180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</row>
    <row r="18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</row>
    <row r="182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</row>
    <row r="183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</row>
    <row r="184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</row>
    <row r="18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</row>
    <row r="186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</row>
    <row r="187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</row>
    <row r="188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</row>
    <row r="189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</row>
    <row r="190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</row>
    <row r="19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</row>
    <row r="192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</row>
    <row r="193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</row>
    <row r="194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</row>
    <row r="19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</row>
    <row r="196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</row>
    <row r="197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</row>
    <row r="198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</row>
    <row r="199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</row>
    <row r="200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</row>
    <row r="20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</row>
    <row r="202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</row>
    <row r="203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</row>
    <row r="204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</row>
    <row r="205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</row>
    <row r="206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</row>
    <row r="207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</row>
    <row r="208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</row>
    <row r="209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</row>
    <row r="210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</row>
    <row r="21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</row>
    <row r="212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</row>
    <row r="213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</row>
    <row r="214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</row>
    <row r="215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</row>
    <row r="216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</row>
    <row r="217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</row>
    <row r="218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</row>
    <row r="219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</row>
    <row r="220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</row>
    <row r="22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</row>
    <row r="222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</row>
    <row r="223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</row>
    <row r="224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</row>
    <row r="225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</row>
    <row r="226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</row>
    <row r="227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</row>
    <row r="228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</row>
    <row r="229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</row>
    <row r="230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</row>
    <row r="23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</row>
    <row r="232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</row>
    <row r="233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</row>
    <row r="234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</row>
    <row r="235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</row>
    <row r="236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</row>
    <row r="237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</row>
    <row r="238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</row>
    <row r="239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</row>
    <row r="240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</row>
    <row r="24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</row>
    <row r="242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</row>
    <row r="243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</row>
    <row r="244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</row>
    <row r="245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</row>
    <row r="246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</row>
    <row r="247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</row>
    <row r="248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</row>
    <row r="249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</row>
    <row r="250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</row>
    <row r="25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</row>
    <row r="252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</row>
    <row r="253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</row>
    <row r="254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</row>
    <row r="255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</row>
    <row r="256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</row>
    <row r="257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</row>
    <row r="258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</row>
    <row r="259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</row>
    <row r="260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</row>
    <row r="26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</row>
    <row r="262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</row>
    <row r="263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</row>
    <row r="264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</row>
    <row r="265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</row>
    <row r="266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</row>
    <row r="267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</row>
    <row r="268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</row>
    <row r="269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</row>
    <row r="270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</row>
    <row r="27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</row>
    <row r="272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</row>
    <row r="273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</row>
    <row r="274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</row>
    <row r="275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</row>
    <row r="276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</row>
    <row r="277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</row>
    <row r="278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</row>
    <row r="279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</row>
    <row r="280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</row>
    <row r="28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</row>
    <row r="282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</row>
    <row r="283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</row>
    <row r="284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</row>
    <row r="285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</row>
    <row r="286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</row>
    <row r="287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</row>
    <row r="288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</row>
    <row r="289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</row>
    <row r="290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</row>
    <row r="29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</row>
    <row r="292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</row>
    <row r="293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</row>
    <row r="294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</row>
    <row r="295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</row>
    <row r="296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</row>
    <row r="297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</row>
    <row r="298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</row>
    <row r="299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</row>
    <row r="300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</row>
    <row r="30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</row>
    <row r="302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</row>
    <row r="303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</row>
    <row r="304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</row>
    <row r="305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</row>
    <row r="306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</row>
    <row r="307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</row>
    <row r="308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</row>
    <row r="309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</row>
    <row r="310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</row>
    <row r="31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</row>
    <row r="312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</row>
    <row r="313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</row>
    <row r="314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</row>
    <row r="315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</row>
    <row r="316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</row>
    <row r="317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</row>
    <row r="318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</row>
    <row r="319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</row>
    <row r="320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</row>
    <row r="32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</row>
    <row r="322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</row>
    <row r="323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</row>
    <row r="324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</row>
    <row r="325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</row>
    <row r="326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</row>
    <row r="327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</row>
    <row r="328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</row>
    <row r="329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</row>
    <row r="330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</row>
    <row r="33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</row>
    <row r="332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</row>
    <row r="333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</row>
    <row r="334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</row>
    <row r="33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</row>
    <row r="336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</row>
    <row r="337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</row>
    <row r="338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</row>
    <row r="339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</row>
    <row r="340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</row>
    <row r="34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</row>
    <row r="342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</row>
    <row r="343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</row>
    <row r="344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</row>
    <row r="345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</row>
    <row r="346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</row>
    <row r="347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</row>
    <row r="348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</row>
    <row r="349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</row>
    <row r="350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</row>
    <row r="35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</row>
    <row r="352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</row>
    <row r="353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</row>
    <row r="354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</row>
    <row r="355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</row>
    <row r="356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</row>
    <row r="357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</row>
    <row r="358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</row>
    <row r="359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</row>
    <row r="360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</row>
    <row r="36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</row>
    <row r="362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</row>
    <row r="363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</row>
    <row r="364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</row>
    <row r="365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</row>
    <row r="366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</row>
    <row r="367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</row>
    <row r="368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</row>
    <row r="369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</row>
    <row r="370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</row>
    <row r="37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</row>
    <row r="372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</row>
    <row r="373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</row>
    <row r="374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</row>
    <row r="375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</row>
    <row r="376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</row>
    <row r="377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</row>
    <row r="378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</row>
    <row r="379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</row>
    <row r="380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</row>
    <row r="38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</row>
    <row r="382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</row>
    <row r="383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</row>
    <row r="384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</row>
    <row r="385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</row>
    <row r="386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</row>
    <row r="387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</row>
    <row r="388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</row>
    <row r="389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</row>
    <row r="390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</row>
    <row r="39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</row>
    <row r="392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</row>
    <row r="393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</row>
    <row r="394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</row>
    <row r="395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</row>
    <row r="396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</row>
    <row r="397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</row>
    <row r="398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</row>
    <row r="399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</row>
    <row r="400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</row>
    <row r="40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</row>
    <row r="402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</row>
    <row r="403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</row>
    <row r="404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</row>
    <row r="405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</row>
    <row r="406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</row>
    <row r="407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</row>
    <row r="408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</row>
    <row r="409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</row>
    <row r="410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</row>
    <row r="41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</row>
    <row r="412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</row>
    <row r="413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</row>
    <row r="414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</row>
    <row r="415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</row>
    <row r="416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</row>
    <row r="417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</row>
    <row r="418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</row>
    <row r="419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</row>
    <row r="420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</row>
    <row r="42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</row>
    <row r="422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</row>
    <row r="423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</row>
    <row r="424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</row>
    <row r="425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</row>
    <row r="426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</row>
    <row r="427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</row>
    <row r="428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</row>
    <row r="429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</row>
    <row r="430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</row>
    <row r="43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</row>
    <row r="432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</row>
    <row r="433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</row>
    <row r="434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</row>
    <row r="435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</row>
    <row r="436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</row>
    <row r="437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</row>
    <row r="438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</row>
    <row r="439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</row>
    <row r="440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</row>
    <row r="44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</row>
    <row r="442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</row>
    <row r="443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</row>
    <row r="444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</row>
    <row r="445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</row>
    <row r="446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</row>
    <row r="447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</row>
    <row r="448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</row>
    <row r="449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</row>
    <row r="450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</row>
    <row r="45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</row>
    <row r="452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</row>
    <row r="453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</row>
    <row r="454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</row>
    <row r="455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</row>
    <row r="456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</row>
    <row r="457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</row>
    <row r="458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</row>
    <row r="459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</row>
    <row r="460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</row>
    <row r="46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</row>
    <row r="462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</row>
    <row r="463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</row>
    <row r="464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</row>
    <row r="465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</row>
    <row r="466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</row>
    <row r="467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</row>
    <row r="468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</row>
    <row r="469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</row>
    <row r="470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</row>
    <row r="47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</row>
    <row r="472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</row>
    <row r="473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</row>
    <row r="474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</row>
    <row r="475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</row>
    <row r="476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</row>
    <row r="477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</row>
    <row r="478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</row>
    <row r="479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</row>
    <row r="480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</row>
    <row r="48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</row>
    <row r="482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</row>
    <row r="483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</row>
    <row r="484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</row>
    <row r="485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</row>
    <row r="486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</row>
    <row r="487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</row>
    <row r="488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</row>
    <row r="489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</row>
    <row r="490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</row>
    <row r="49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</row>
    <row r="492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</row>
    <row r="493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</row>
    <row r="494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</row>
    <row r="495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</row>
    <row r="496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</row>
    <row r="497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</row>
    <row r="498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</row>
    <row r="499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</row>
    <row r="500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</row>
    <row r="50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</row>
    <row r="502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</row>
    <row r="503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</row>
    <row r="504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</row>
    <row r="505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</row>
    <row r="506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</row>
    <row r="507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</row>
    <row r="508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</row>
    <row r="509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</row>
    <row r="510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</row>
    <row r="51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</row>
    <row r="512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</row>
    <row r="513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</row>
    <row r="514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</row>
    <row r="515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</row>
    <row r="516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</row>
    <row r="517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</row>
    <row r="518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</row>
    <row r="519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</row>
    <row r="520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</row>
    <row r="52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</row>
    <row r="522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</row>
    <row r="523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</row>
    <row r="524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</row>
    <row r="525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</row>
    <row r="526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</row>
    <row r="527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</row>
    <row r="528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</row>
    <row r="529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</row>
    <row r="530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</row>
    <row r="53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</row>
    <row r="532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</row>
    <row r="533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</row>
    <row r="534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</row>
    <row r="535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</row>
    <row r="536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</row>
    <row r="537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</row>
    <row r="538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</row>
    <row r="539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</row>
    <row r="540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</row>
    <row r="54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</row>
    <row r="542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</row>
    <row r="543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</row>
    <row r="544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</row>
    <row r="545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</row>
    <row r="546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</row>
    <row r="547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</row>
    <row r="548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</row>
    <row r="549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</row>
    <row r="550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</row>
    <row r="55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</row>
    <row r="552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</row>
    <row r="553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</row>
    <row r="554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</row>
    <row r="555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</row>
    <row r="556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</row>
    <row r="557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</row>
    <row r="558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</row>
    <row r="559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</row>
    <row r="560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</row>
    <row r="56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</row>
    <row r="562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</row>
    <row r="563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</row>
    <row r="564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</row>
    <row r="565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</row>
    <row r="566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</row>
    <row r="567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</row>
    <row r="568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</row>
    <row r="569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</row>
    <row r="570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</row>
    <row r="57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</row>
    <row r="572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</row>
    <row r="573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</row>
    <row r="574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</row>
    <row r="575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</row>
    <row r="576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</row>
    <row r="577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</row>
    <row r="578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</row>
    <row r="579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</row>
    <row r="580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</row>
    <row r="58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</row>
    <row r="582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</row>
    <row r="583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</row>
    <row r="584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</row>
    <row r="585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</row>
    <row r="586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</row>
    <row r="587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</row>
    <row r="588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</row>
    <row r="589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</row>
    <row r="590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</row>
    <row r="59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</row>
    <row r="592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</row>
    <row r="593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</row>
    <row r="594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</row>
    <row r="595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</row>
    <row r="596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</row>
    <row r="597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</row>
    <row r="598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</row>
    <row r="599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</row>
    <row r="600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</row>
    <row r="60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</row>
    <row r="602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</row>
    <row r="603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</row>
    <row r="604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</row>
    <row r="605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</row>
    <row r="606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</row>
    <row r="607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</row>
    <row r="608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</row>
    <row r="609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</row>
    <row r="610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</row>
    <row r="61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</row>
    <row r="612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</row>
    <row r="613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</row>
    <row r="614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</row>
    <row r="615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</row>
    <row r="616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</row>
    <row r="617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</row>
    <row r="618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</row>
    <row r="619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</row>
    <row r="620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</row>
    <row r="62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</row>
    <row r="622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</row>
    <row r="623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</row>
    <row r="624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</row>
    <row r="625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</row>
    <row r="626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</row>
    <row r="627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</row>
    <row r="628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</row>
    <row r="629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</row>
    <row r="630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</row>
    <row r="63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</row>
    <row r="632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</row>
    <row r="633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</row>
    <row r="634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</row>
    <row r="635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</row>
    <row r="636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</row>
    <row r="637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</row>
    <row r="638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</row>
    <row r="639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</row>
    <row r="640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</row>
    <row r="64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</row>
    <row r="642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</row>
    <row r="643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</row>
    <row r="644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</row>
    <row r="645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</row>
    <row r="646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</row>
    <row r="647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</row>
    <row r="648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</row>
    <row r="649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</row>
    <row r="650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</row>
    <row r="65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</row>
    <row r="652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</row>
    <row r="653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</row>
    <row r="654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</row>
    <row r="655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</row>
    <row r="656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</row>
    <row r="657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</row>
    <row r="658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</row>
    <row r="659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</row>
    <row r="660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</row>
    <row r="66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</row>
    <row r="662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</row>
    <row r="663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</row>
    <row r="664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</row>
    <row r="665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</row>
    <row r="666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</row>
    <row r="667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</row>
    <row r="668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</row>
    <row r="669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</row>
    <row r="670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</row>
    <row r="67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</row>
    <row r="672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</row>
    <row r="673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</row>
    <row r="674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</row>
    <row r="675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</row>
    <row r="676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</row>
    <row r="677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</row>
    <row r="678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</row>
    <row r="679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</row>
    <row r="680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</row>
    <row r="68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</row>
    <row r="682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</row>
    <row r="683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</row>
    <row r="684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</row>
    <row r="685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</row>
    <row r="686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</row>
    <row r="687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</row>
    <row r="688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</row>
    <row r="689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</row>
    <row r="690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</row>
    <row r="69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</row>
    <row r="692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</row>
    <row r="693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</row>
    <row r="694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</row>
    <row r="695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</row>
    <row r="696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</row>
    <row r="697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</row>
    <row r="698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</row>
    <row r="699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</row>
    <row r="700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</row>
    <row r="70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</row>
    <row r="702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</row>
    <row r="703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</row>
    <row r="704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</row>
    <row r="705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</row>
    <row r="706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</row>
    <row r="707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</row>
    <row r="708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</row>
    <row r="709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</row>
    <row r="710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</row>
    <row r="71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</row>
    <row r="712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</row>
    <row r="713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</row>
    <row r="714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</row>
    <row r="715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</row>
    <row r="716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</row>
    <row r="717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</row>
    <row r="718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</row>
    <row r="719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</row>
    <row r="720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</row>
    <row r="72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</row>
    <row r="722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</row>
    <row r="723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</row>
    <row r="724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</row>
    <row r="725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</row>
    <row r="726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</row>
    <row r="727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</row>
    <row r="728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</row>
    <row r="729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</row>
    <row r="730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</row>
    <row r="73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</row>
    <row r="732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</row>
    <row r="733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</row>
    <row r="734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</row>
    <row r="735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</row>
    <row r="736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</row>
    <row r="737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</row>
    <row r="738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</row>
    <row r="739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</row>
    <row r="740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</row>
    <row r="74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</row>
    <row r="742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</row>
    <row r="743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</row>
    <row r="744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</row>
    <row r="745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</row>
    <row r="746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</row>
    <row r="747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</row>
    <row r="748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</row>
    <row r="749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</row>
    <row r="750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</row>
    <row r="75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</row>
    <row r="752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</row>
    <row r="753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</row>
    <row r="754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</row>
    <row r="755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</row>
    <row r="756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</row>
    <row r="757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</row>
    <row r="758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</row>
    <row r="759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</row>
    <row r="760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</row>
    <row r="76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</row>
    <row r="762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</row>
    <row r="763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</row>
    <row r="764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</row>
    <row r="765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</row>
    <row r="766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</row>
    <row r="767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</row>
    <row r="768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</row>
    <row r="769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</row>
    <row r="770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</row>
    <row r="77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</row>
    <row r="772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</row>
    <row r="773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</row>
    <row r="774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</row>
    <row r="775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</row>
    <row r="776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</row>
    <row r="777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</row>
    <row r="778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</row>
    <row r="779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</row>
    <row r="780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</row>
    <row r="78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</row>
    <row r="782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</row>
    <row r="783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</row>
    <row r="784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</row>
    <row r="785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</row>
    <row r="786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</row>
    <row r="787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</row>
    <row r="788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</row>
    <row r="789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</row>
    <row r="790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</row>
    <row r="79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</row>
    <row r="792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</row>
    <row r="793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</row>
    <row r="794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</row>
    <row r="795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</row>
    <row r="796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</row>
    <row r="797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</row>
    <row r="798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</row>
    <row r="799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</row>
    <row r="800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</row>
    <row r="80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</row>
    <row r="802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</row>
    <row r="803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</row>
    <row r="804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</row>
    <row r="805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</row>
    <row r="806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</row>
    <row r="807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</row>
    <row r="808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</row>
    <row r="809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</row>
    <row r="810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</row>
    <row r="81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</row>
    <row r="812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</row>
    <row r="813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</row>
    <row r="814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</row>
    <row r="815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</row>
    <row r="816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</row>
    <row r="817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</row>
    <row r="818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</row>
    <row r="819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</row>
    <row r="820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</row>
    <row r="82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</row>
    <row r="822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</row>
    <row r="823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</row>
    <row r="824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</row>
    <row r="825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</row>
    <row r="826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</row>
    <row r="827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</row>
    <row r="828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</row>
    <row r="829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</row>
    <row r="830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</row>
    <row r="83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</row>
    <row r="832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</row>
    <row r="833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</row>
    <row r="834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</row>
    <row r="835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</row>
    <row r="836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</row>
    <row r="837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</row>
    <row r="838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</row>
    <row r="839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</row>
    <row r="840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</row>
    <row r="84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</row>
    <row r="842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</row>
    <row r="843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</row>
    <row r="844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</row>
    <row r="845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</row>
    <row r="846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</row>
    <row r="847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</row>
    <row r="848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</row>
    <row r="849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</row>
    <row r="850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</row>
    <row r="85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</row>
    <row r="852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</row>
    <row r="853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</row>
    <row r="854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</row>
    <row r="855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</row>
    <row r="856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</row>
    <row r="857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</row>
    <row r="858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</row>
    <row r="859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</row>
    <row r="860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</row>
    <row r="86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</row>
    <row r="862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</row>
    <row r="863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</row>
    <row r="864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</row>
    <row r="865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</row>
    <row r="866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</row>
    <row r="867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</row>
    <row r="868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</row>
    <row r="869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</row>
    <row r="870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</row>
    <row r="87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</row>
    <row r="872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</row>
    <row r="873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</row>
    <row r="874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</row>
    <row r="875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</row>
    <row r="876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</row>
    <row r="877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</row>
    <row r="878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</row>
    <row r="879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</row>
    <row r="880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</row>
    <row r="88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</row>
    <row r="882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</row>
    <row r="883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</row>
    <row r="884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</row>
    <row r="885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</row>
    <row r="886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</row>
    <row r="887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</row>
    <row r="888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</row>
    <row r="889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</row>
    <row r="890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</row>
    <row r="89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</row>
    <row r="892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</row>
    <row r="893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</row>
    <row r="894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</row>
    <row r="895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</row>
    <row r="896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</row>
    <row r="897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</row>
    <row r="898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</row>
    <row r="899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</row>
    <row r="900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</row>
    <row r="90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</row>
    <row r="902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</row>
    <row r="903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</row>
    <row r="904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</row>
    <row r="905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</row>
    <row r="906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</row>
    <row r="907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</row>
    <row r="908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</row>
    <row r="909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</row>
    <row r="910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</row>
    <row r="91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</row>
    <row r="912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</row>
    <row r="913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</row>
    <row r="914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</row>
    <row r="915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</row>
    <row r="916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</row>
    <row r="917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</row>
    <row r="918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</row>
    <row r="919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</row>
    <row r="920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</row>
    <row r="92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</row>
    <row r="922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</row>
    <row r="923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</row>
    <row r="924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</row>
    <row r="925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</row>
    <row r="926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</row>
    <row r="927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</row>
    <row r="928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</row>
    <row r="929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</row>
    <row r="930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</row>
    <row r="93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</row>
    <row r="932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</row>
    <row r="933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</row>
    <row r="934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</row>
    <row r="935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</row>
    <row r="936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</row>
    <row r="937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</row>
    <row r="938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</row>
    <row r="939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</row>
    <row r="940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</row>
    <row r="94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</row>
    <row r="942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</row>
    <row r="943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</row>
    <row r="944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</row>
    <row r="945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</row>
    <row r="946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</row>
    <row r="947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</row>
    <row r="948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</row>
    <row r="949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</row>
    <row r="950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</row>
    <row r="95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</row>
    <row r="952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</row>
    <row r="953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</row>
    <row r="954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</row>
    <row r="955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</row>
    <row r="956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</row>
    <row r="957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</row>
    <row r="958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</row>
    <row r="959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</row>
    <row r="960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</row>
    <row r="96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</row>
    <row r="962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</row>
    <row r="963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</row>
    <row r="964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</row>
    <row r="965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</row>
    <row r="966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</row>
    <row r="967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</row>
    <row r="968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</row>
    <row r="969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</row>
    <row r="970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</row>
    <row r="97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</row>
    <row r="972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</row>
    <row r="973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</row>
    <row r="974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</row>
    <row r="975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</row>
    <row r="976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</row>
    <row r="977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</row>
    <row r="978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</row>
    <row r="979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</row>
    <row r="980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</row>
    <row r="98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</row>
    <row r="982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</row>
    <row r="983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</row>
    <row r="984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</row>
    <row r="985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</row>
    <row r="986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</row>
    <row r="987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</row>
    <row r="988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</row>
    <row r="989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</row>
    <row r="990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</row>
    <row r="99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</row>
    <row r="992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</row>
    <row r="993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</row>
    <row r="994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</row>
    <row r="995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</row>
    <row r="996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</row>
    <row r="997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</row>
    <row r="998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</row>
    <row r="999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</row>
  </sheetData>
  <hyperlinks>
    <hyperlink r:id="rId1" ref="A17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88"/>
  </cols>
  <sheetData>
    <row r="1">
      <c r="A1" s="86" t="s">
        <v>112</v>
      </c>
      <c r="B1" s="87"/>
      <c r="C1" s="87"/>
      <c r="D1" s="88"/>
    </row>
    <row r="2">
      <c r="A2" s="88"/>
      <c r="B2" s="89" t="s">
        <v>113</v>
      </c>
      <c r="C2" s="90" t="s">
        <v>114</v>
      </c>
      <c r="D2" s="91" t="s">
        <v>115</v>
      </c>
    </row>
    <row r="3">
      <c r="A3" s="90" t="s">
        <v>116</v>
      </c>
      <c r="B3" s="92">
        <v>900000.0</v>
      </c>
      <c r="C3" s="88"/>
      <c r="D3" s="92">
        <f>B3*C4</f>
        <v>8100000</v>
      </c>
    </row>
    <row r="4">
      <c r="A4" s="90" t="s">
        <v>117</v>
      </c>
      <c r="B4" s="93">
        <v>250000.0</v>
      </c>
      <c r="C4" s="92">
        <v>9.0</v>
      </c>
      <c r="D4" s="88"/>
    </row>
    <row r="5">
      <c r="A5" s="94" t="s">
        <v>16</v>
      </c>
      <c r="B5" s="88"/>
      <c r="C5" s="88"/>
      <c r="D5" s="88"/>
    </row>
    <row r="6">
      <c r="A6" s="88"/>
      <c r="B6" s="88"/>
      <c r="C6" s="88"/>
      <c r="D6" s="88"/>
    </row>
    <row r="7">
      <c r="A7" s="90" t="s">
        <v>118</v>
      </c>
      <c r="B7" s="88"/>
      <c r="C7" s="88"/>
      <c r="D7" s="88"/>
    </row>
    <row r="8">
      <c r="A8" s="94" t="s">
        <v>119</v>
      </c>
      <c r="B8" s="88"/>
      <c r="C8" s="88"/>
      <c r="D8" s="88"/>
    </row>
    <row r="9">
      <c r="A9" s="88"/>
      <c r="B9" s="88"/>
      <c r="C9" s="88"/>
      <c r="D9" s="88"/>
    </row>
    <row r="10">
      <c r="A10" s="88"/>
      <c r="B10" s="88"/>
      <c r="C10" s="88"/>
      <c r="D10" s="88"/>
    </row>
    <row r="11">
      <c r="A11" s="95" t="s">
        <v>120</v>
      </c>
      <c r="B11" s="96"/>
      <c r="C11" s="96"/>
      <c r="D11" s="88"/>
    </row>
    <row r="12">
      <c r="A12" s="97" t="s">
        <v>121</v>
      </c>
      <c r="B12" s="98"/>
      <c r="C12" s="99">
        <v>-258000.0</v>
      </c>
      <c r="D12" s="88"/>
    </row>
    <row r="13">
      <c r="A13" s="100" t="s">
        <v>122</v>
      </c>
      <c r="B13" s="98">
        <v>22000.0</v>
      </c>
      <c r="C13" s="92">
        <f>B13*12</f>
        <v>264000</v>
      </c>
      <c r="D13" s="101" t="s">
        <v>123</v>
      </c>
    </row>
    <row r="14">
      <c r="A14" s="97" t="s">
        <v>124</v>
      </c>
      <c r="B14" s="98">
        <v>349.0</v>
      </c>
      <c r="C14" s="102">
        <v>4188.0</v>
      </c>
      <c r="D14" s="101" t="s">
        <v>125</v>
      </c>
    </row>
    <row r="15">
      <c r="A15" s="97" t="s">
        <v>126</v>
      </c>
      <c r="B15" s="103"/>
      <c r="C15" s="99">
        <v>3759.0</v>
      </c>
      <c r="D15" s="101" t="s">
        <v>125</v>
      </c>
    </row>
    <row r="16">
      <c r="A16" s="100" t="s">
        <v>127</v>
      </c>
      <c r="B16" s="103"/>
      <c r="C16" s="92">
        <v>41095.0</v>
      </c>
      <c r="D16" s="101" t="s">
        <v>128</v>
      </c>
    </row>
    <row r="17">
      <c r="A17" s="100" t="s">
        <v>129</v>
      </c>
      <c r="B17" s="103"/>
      <c r="C17" s="99">
        <v>55510.0</v>
      </c>
      <c r="D17" s="101" t="s">
        <v>130</v>
      </c>
    </row>
    <row r="18">
      <c r="A18" s="104" t="s">
        <v>131</v>
      </c>
      <c r="B18" s="103"/>
      <c r="C18" s="92">
        <v>14912.0</v>
      </c>
      <c r="D18" s="101" t="s">
        <v>132</v>
      </c>
    </row>
    <row r="19">
      <c r="A19" s="105" t="s">
        <v>133</v>
      </c>
      <c r="B19" s="103"/>
      <c r="C19" s="106">
        <f>SUM(C12:C18)</f>
        <v>125464</v>
      </c>
      <c r="D19" s="88"/>
    </row>
    <row r="20">
      <c r="A20" s="88"/>
      <c r="B20" s="88"/>
      <c r="C20" s="88"/>
      <c r="D20" s="88"/>
    </row>
    <row r="21">
      <c r="A21" s="88"/>
      <c r="B21" s="88"/>
      <c r="C21" s="88"/>
      <c r="D21" s="88"/>
    </row>
    <row r="22">
      <c r="A22" s="107" t="s">
        <v>134</v>
      </c>
      <c r="B22" s="96"/>
      <c r="C22" s="96"/>
      <c r="D22" s="88"/>
    </row>
    <row r="23">
      <c r="A23" s="97" t="s">
        <v>135</v>
      </c>
      <c r="B23" s="108">
        <f>1750+1000</f>
        <v>2750</v>
      </c>
      <c r="C23" s="99">
        <v>-31000.0</v>
      </c>
      <c r="D23" s="88"/>
    </row>
    <row r="24">
      <c r="A24" s="100" t="s">
        <v>122</v>
      </c>
      <c r="B24" s="98">
        <v>4800.0</v>
      </c>
      <c r="C24" s="92">
        <f>B24*12</f>
        <v>57600</v>
      </c>
      <c r="D24" s="88"/>
    </row>
    <row r="25">
      <c r="A25" s="100" t="s">
        <v>136</v>
      </c>
      <c r="B25" s="98">
        <v>0.0</v>
      </c>
      <c r="C25" s="92">
        <v>0.0</v>
      </c>
      <c r="D25" s="88"/>
    </row>
    <row r="26">
      <c r="A26" s="100" t="s">
        <v>127</v>
      </c>
      <c r="B26" s="108">
        <v>1650.0</v>
      </c>
      <c r="C26" s="92">
        <f>B26*12</f>
        <v>19800</v>
      </c>
      <c r="D26" s="88"/>
    </row>
    <row r="27">
      <c r="A27" s="105" t="s">
        <v>133</v>
      </c>
      <c r="B27" s="103"/>
      <c r="C27" s="106">
        <f>SUM(C23:C26)</f>
        <v>46400</v>
      </c>
      <c r="D27" s="88"/>
    </row>
    <row r="28">
      <c r="A28" s="109"/>
      <c r="B28" s="88"/>
      <c r="C28" s="88"/>
      <c r="D28" s="88"/>
    </row>
    <row r="29">
      <c r="A29" s="95" t="s">
        <v>137</v>
      </c>
      <c r="B29" s="96"/>
      <c r="C29" s="96"/>
      <c r="D29" s="88"/>
    </row>
    <row r="30">
      <c r="A30" s="100" t="s">
        <v>122</v>
      </c>
      <c r="B30" s="98">
        <v>6500.0</v>
      </c>
      <c r="C30" s="92">
        <f t="shared" ref="C30:C31" si="1">B30*12</f>
        <v>78000</v>
      </c>
      <c r="D30" s="88"/>
    </row>
    <row r="31">
      <c r="A31" s="100" t="s">
        <v>138</v>
      </c>
      <c r="B31" s="98">
        <v>0.0</v>
      </c>
      <c r="C31" s="92">
        <f t="shared" si="1"/>
        <v>0</v>
      </c>
      <c r="D31" s="88"/>
    </row>
    <row r="32">
      <c r="A32" s="105" t="s">
        <v>133</v>
      </c>
      <c r="B32" s="103"/>
      <c r="C32" s="106">
        <f>SUM(C30:C31)</f>
        <v>78000</v>
      </c>
      <c r="D32" s="88"/>
    </row>
    <row r="33">
      <c r="A33" s="109"/>
      <c r="B33" s="88"/>
      <c r="C33" s="88"/>
      <c r="D33" s="88"/>
    </row>
    <row r="34">
      <c r="A34" s="109"/>
      <c r="B34" s="88"/>
      <c r="C34" s="88"/>
      <c r="D34" s="88"/>
    </row>
    <row r="35">
      <c r="A35" s="88"/>
      <c r="B35" s="88"/>
      <c r="C35" s="88"/>
      <c r="D35" s="88"/>
    </row>
    <row r="36">
      <c r="A36" s="107" t="s">
        <v>139</v>
      </c>
      <c r="B36" s="96"/>
      <c r="C36" s="96"/>
      <c r="D36" s="88"/>
    </row>
    <row r="37">
      <c r="A37" s="88"/>
      <c r="B37" s="88"/>
      <c r="C37" s="88"/>
      <c r="D37" s="88"/>
    </row>
    <row r="38">
      <c r="A38" s="90" t="s">
        <v>140</v>
      </c>
      <c r="B38" s="92">
        <f>2*(235*85)</f>
        <v>39950</v>
      </c>
      <c r="C38" s="92">
        <f t="shared" ref="C38:C40" si="2">12*B38</f>
        <v>479400</v>
      </c>
      <c r="D38" s="88"/>
    </row>
    <row r="39">
      <c r="A39" s="90" t="s">
        <v>141</v>
      </c>
      <c r="B39" s="92">
        <v>850.0</v>
      </c>
      <c r="C39" s="92">
        <f t="shared" si="2"/>
        <v>10200</v>
      </c>
      <c r="D39" s="88"/>
    </row>
    <row r="40">
      <c r="A40" s="90" t="s">
        <v>142</v>
      </c>
      <c r="B40" s="92">
        <v>33000.0</v>
      </c>
      <c r="C40" s="92">
        <f t="shared" si="2"/>
        <v>396000</v>
      </c>
      <c r="D40" s="110"/>
    </row>
    <row r="41">
      <c r="A41" s="105" t="s">
        <v>133</v>
      </c>
      <c r="B41" s="103"/>
      <c r="C41" s="106">
        <f>SUM(C38:C40)</f>
        <v>885600</v>
      </c>
      <c r="D41" s="110"/>
    </row>
    <row r="42">
      <c r="A42" s="88"/>
      <c r="B42" s="88"/>
      <c r="C42" s="88"/>
      <c r="D42" s="88"/>
    </row>
  </sheetData>
  <hyperlinks>
    <hyperlink r:id="rId1" ref="A1"/>
    <hyperlink r:id="rId2" ref="D2"/>
    <hyperlink r:id="rId3" ref="A18"/>
  </hyperlinks>
  <drawing r:id="rId4"/>
</worksheet>
</file>